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Foglio2" sheetId="1" state="hidden" r:id="rId3"/>
    <sheet name="Allegato 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<sst xmlns="http://schemas.openxmlformats.org/spreadsheetml/2006/main" count="135" uniqueCount="96">
  <si>
    <t xml:space="preserve">Sì</t>
  </si>
  <si>
    <t xml:space="preserve">No</t>
  </si>
  <si>
    <t xml:space="preserve">Culturale</t>
  </si>
  <si>
    <t xml:space="preserve">Sociale</t>
  </si>
  <si>
    <t xml:space="preserve">Innovativa</t>
  </si>
  <si>
    <t xml:space="preserve">---</t>
  </si>
  <si>
    <t xml:space="preserve">Punteggio per singolo Criterio</t>
  </si>
  <si>
    <t xml:space="preserve">Punteggio Ponderato per singolo Criterio</t>
  </si>
  <si>
    <t xml:space="preserve">ORDINE DI POSIZIONE</t>
  </si>
  <si>
    <t xml:space="preserve">ID PROGETTO</t>
  </si>
  <si>
    <t xml:space="preserve">PARTIVA IVA</t>
  </si>
  <si>
    <t xml:space="preserve">RAGIONE SOCIALE</t>
  </si>
  <si>
    <t xml:space="preserve">LOCALIZZAZIONE PROGETTO - PROVINCIA</t>
  </si>
  <si>
    <t xml:space="preserve">COSTO INVESTIMENTO AMMISSIBILE</t>
  </si>
  <si>
    <t xml:space="preserve">CONTRIBUTO AMMISSIBILE</t>
  </si>
  <si>
    <t xml:space="preserve">Criterio A1 (15)</t>
  </si>
  <si>
    <t xml:space="preserve">Criterio A2 (5)</t>
  </si>
  <si>
    <t xml:space="preserve">Criterio A3 (10)</t>
  </si>
  <si>
    <t xml:space="preserve">Criterio A4 (10)</t>
  </si>
  <si>
    <t xml:space="preserve">Criterio B1 (20)</t>
  </si>
  <si>
    <t xml:space="preserve">Criterio B2 (20)</t>
  </si>
  <si>
    <t xml:space="preserve">Criterio B3 (10)</t>
  </si>
  <si>
    <t xml:space="preserve">Criterio B4 (10)</t>
  </si>
  <si>
    <t xml:space="preserve">Tot Macro criterio A (min 25)</t>
  </si>
  <si>
    <t xml:space="preserve">Tot Macro criterio B (min 35)</t>
  </si>
  <si>
    <t xml:space="preserve">Punteggio ponderato totale*</t>
  </si>
  <si>
    <t xml:space="preserve">Priorità 1</t>
  </si>
  <si>
    <t xml:space="preserve">Priorità 2</t>
  </si>
  <si>
    <t xml:space="preserve">Priorità 3</t>
  </si>
  <si>
    <t xml:space="preserve">Priorità 4</t>
  </si>
  <si>
    <t xml:space="preserve">'02257200440</t>
  </si>
  <si>
    <t xml:space="preserve">CAMPOGIANO S.R.L.</t>
  </si>
  <si>
    <t xml:space="preserve">MC</t>
  </si>
  <si>
    <t xml:space="preserve">'02661771200</t>
  </si>
  <si>
    <t xml:space="preserve">Associazione Culturale MALTE</t>
  </si>
  <si>
    <t xml:space="preserve">'02215040425</t>
  </si>
  <si>
    <t xml:space="preserve">ASSOCIAZIONE ANOMOLO APS</t>
  </si>
  <si>
    <t xml:space="preserve">AN</t>
  </si>
  <si>
    <t xml:space="preserve">'00175380427</t>
  </si>
  <si>
    <t xml:space="preserve">ANCONA YACHT CLUB - SOCIETA' COOPERATIVA SPORTIVA DILETTANTISTICA</t>
  </si>
  <si>
    <t xml:space="preserve">'01332380433</t>
  </si>
  <si>
    <t xml:space="preserve">STUDIOIDEE S.A.S. DI MITILLO ROMINA &amp; C.</t>
  </si>
  <si>
    <t xml:space="preserve">'02453280444</t>
  </si>
  <si>
    <t xml:space="preserve">MANGIA LOCALE S.R.L.</t>
  </si>
  <si>
    <t xml:space="preserve">FM</t>
  </si>
  <si>
    <t xml:space="preserve">'02556060446</t>
  </si>
  <si>
    <t xml:space="preserve">PROMIS MUSIC</t>
  </si>
  <si>
    <t xml:space="preserve">'02782940429</t>
  </si>
  <si>
    <t xml:space="preserve">AB DI ALESSIA BARBAROSSA</t>
  </si>
  <si>
    <t xml:space="preserve">'04362480404</t>
  </si>
  <si>
    <t xml:space="preserve">ESO RECYCLING SOCIETA‘ BENEFIT ASSOCIAZIONE A RESPONSABILITA‘ LIM</t>
  </si>
  <si>
    <t xml:space="preserve">'02856080425</t>
  </si>
  <si>
    <t xml:space="preserve">SOULSHAPE SRLS SB</t>
  </si>
  <si>
    <t xml:space="preserve">'02115900439</t>
  </si>
  <si>
    <t xml:space="preserve">busitaly srl</t>
  </si>
  <si>
    <t xml:space="preserve">'02995960420</t>
  </si>
  <si>
    <t xml:space="preserve">REHAB 3.0 SRL</t>
  </si>
  <si>
    <t xml:space="preserve">'02897640427</t>
  </si>
  <si>
    <t xml:space="preserve">WALLOVELY home decor design di Francesca Di Giorgio</t>
  </si>
  <si>
    <t xml:space="preserve">'02561760444</t>
  </si>
  <si>
    <t xml:space="preserve">FERMANI ALESSANDRA</t>
  </si>
  <si>
    <t xml:space="preserve">'02108130432</t>
  </si>
  <si>
    <t xml:space="preserve">KOOTJ SRL</t>
  </si>
  <si>
    <t xml:space="preserve">'02422720421</t>
  </si>
  <si>
    <t xml:space="preserve">LA CONGREGA DI DAVID VALERIA</t>
  </si>
  <si>
    <t xml:space="preserve">'02842450427</t>
  </si>
  <si>
    <t xml:space="preserve">BASTIANELLI MONIA</t>
  </si>
  <si>
    <t xml:space="preserve">'02957370428</t>
  </si>
  <si>
    <t xml:space="preserve">Kontrol Design di Corrado Cucculelli</t>
  </si>
  <si>
    <t xml:space="preserve">'02222500411</t>
  </si>
  <si>
    <t xml:space="preserve">SID SRL</t>
  </si>
  <si>
    <t xml:space="preserve">'02966790426</t>
  </si>
  <si>
    <t xml:space="preserve">Oltre l'arte</t>
  </si>
  <si>
    <t xml:space="preserve">'02558630444</t>
  </si>
  <si>
    <t xml:space="preserve">GIUNO DI LEONARDO CENSI</t>
  </si>
  <si>
    <t xml:space="preserve">'02941970424</t>
  </si>
  <si>
    <t xml:space="preserve">PIERLUIGI CRISCI</t>
  </si>
  <si>
    <t xml:space="preserve">'02792680411</t>
  </si>
  <si>
    <t xml:space="preserve">RUSSO LUIGI</t>
  </si>
  <si>
    <t xml:space="preserve">PU</t>
  </si>
  <si>
    <t xml:space="preserve">* in caso di parità, l'ordine di posizione deriva dai punteggi di Priorità (colonne da AA a AD)</t>
  </si>
  <si>
    <t xml:space="preserve">Legenda</t>
  </si>
  <si>
    <t xml:space="preserve">Criterio/Priorità</t>
  </si>
  <si>
    <t xml:space="preserve">Descrizione Criterio/Priorità</t>
  </si>
  <si>
    <t xml:space="preserve">Rispondenza del progetto a specifici e rilevanti fabbisogni del sistema economico marchigiano (peso criterio 15)</t>
  </si>
  <si>
    <t xml:space="preserve">Qualità del piano aziendale e della strategia di investimento proposto (peso criterio 5)</t>
  </si>
  <si>
    <t xml:space="preserve">Struttura organizzativa e governance proposte (peso criterio 10)</t>
  </si>
  <si>
    <t xml:space="preserve">Validità dell’approccio metodologico ed organizzativo (peso criterio 10)</t>
  </si>
  <si>
    <t xml:space="preserve">Capacità di incrementare il fatturato dell’impresa grazie al Progetto come indicato nel business plan (peso criterio 20)</t>
  </si>
  <si>
    <t xml:space="preserve">Fatturato specifico (inerente alla gestione di agevolazioni pubbliche) (peso criterio 20)</t>
  </si>
  <si>
    <t xml:space="preserve">Servizi aggiuntivi (peso criterio 10)</t>
  </si>
  <si>
    <t xml:space="preserve">Esperienza nell’attuazione e/o gestione degli strumenti finanziari, in particolare con risorse comunitarie (peso criterio 10)</t>
  </si>
  <si>
    <t xml:space="preserve">Coerenza con la Strategia di Sviluppo Sostenibile regionale (SRSvS)</t>
  </si>
  <si>
    <t xml:space="preserve">Rilevanza della componente femminile e giovanile (consistenza numerica all'interno del gruppo di lavoro/della compagine societaria)</t>
  </si>
  <si>
    <t xml:space="preserve">Descrizione delle eventuali azioni per garantire l’accessibilità alle persone con disabilità</t>
  </si>
  <si>
    <t xml:space="preserve">Descrizione delle eventuali misure messe in campo per prevenire le discriminazioni e valorizzare la diversità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</si>
</sst>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#,##0.00\€;\(#,##0.00&quot;€)&quot;"/>
    <numFmt numFmtId="166" formatCode="0.0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theme="1"/>
      <name val="Calibri"/>
      <family val="2"/>
      <charset val="1"/>
    </font>
    <font>
      <b val="true"/>
      <sz val="10"/>
      <name val="Calibri"/>
      <family val="2"/>
      <charset val="1"/>
    </font>
    <font>
      <b val="true"/>
      <i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top" textRotation="0" wrapText="false" indent="0" shrinkToFit="false" readingOrder="1"/>
      <protection locked="false" hidden="false"/>
    </xf>
    <xf numFmtId="164" fontId="8" fillId="0" borderId="10" xfId="0" applyFont="true" applyBorder="true" applyAlignment="true" applyProtection="false">
      <alignment horizontal="center" vertical="top" textRotation="0" wrapText="false" indent="0" shrinkToFit="false" readingOrder="1"/>
      <protection locked="true" hidden="false"/>
    </xf>
    <xf numFmtId="164" fontId="8" fillId="0" borderId="10" xfId="0" applyFont="true" applyBorder="true" applyAlignment="true" applyProtection="false">
      <alignment horizontal="general" vertical="top" textRotation="0" wrapText="false" indent="0" shrinkToFit="false" readingOrder="1"/>
      <protection locked="true" hidden="false"/>
    </xf>
    <xf numFmtId="164" fontId="7" fillId="0" borderId="10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7" fillId="0" borderId="10" xfId="0" applyFont="true" applyBorder="true" applyAlignment="true" applyProtection="true">
      <alignment horizontal="general" vertical="top" textRotation="0" wrapText="false" indent="0" shrinkToFit="false" readingOrder="1"/>
      <protection locked="false" hidden="false"/>
    </xf>
    <xf numFmtId="165" fontId="7" fillId="0" borderId="10" xfId="0" applyFont="true" applyBorder="true" applyAlignment="true" applyProtection="true">
      <alignment horizontal="right" vertical="top" textRotation="0" wrapText="false" indent="0" shrinkToFit="false" readingOrder="1"/>
      <protection locked="false" hidden="false"/>
    </xf>
    <xf numFmtId="165" fontId="7" fillId="0" borderId="12" xfId="0" applyFont="true" applyBorder="true" applyAlignment="true" applyProtection="true">
      <alignment horizontal="right" vertical="top" textRotation="0" wrapText="false" indent="0" shrinkToFit="false" readingOrder="1"/>
      <protection locked="fals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5" fontId="7" fillId="0" borderId="10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5" fontId="7" fillId="0" borderId="12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6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top" textRotation="0" wrapText="false" indent="0" shrinkToFit="false" readingOrder="1"/>
      <protection locked="fals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8" fillId="0" borderId="14" xfId="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5" fontId="7" fillId="0" borderId="14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5" fontId="7" fillId="0" borderId="15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6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E2F0D9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</row>
    <row r="5" customFormat="false" ht="15" hidden="false" customHeight="false" outlineLevel="0" collapsed="false">
      <c r="A5" s="0" t="s">
        <v>3</v>
      </c>
    </row>
    <row r="6" customFormat="false" ht="15" hidden="false" customHeight="false" outlineLevel="0" collapsed="false">
      <c r="A6" s="0" t="s">
        <v>4</v>
      </c>
    </row>
    <row r="7" customFormat="false" ht="15" hidden="false" customHeight="false" outlineLevel="0" collapsed="false">
      <c r="A7" s="0" t="str">
        <f aca="false">CONCATENATE(A4," - ",A5)</f>
        <v>Culturale - Sociale</v>
      </c>
    </row>
    <row r="8" customFormat="false" ht="15" hidden="false" customHeight="false" outlineLevel="0" collapsed="false">
      <c r="A8" s="0" t="str">
        <f aca="false">CONCATENATE(A5," - ",A6)</f>
        <v>Sociale - Innovativa</v>
      </c>
    </row>
    <row r="9" customFormat="false" ht="15" hidden="false" customHeight="false" outlineLevel="0" collapsed="false">
      <c r="A9" s="0" t="str">
        <f aca="false">CONCATENATE(A4," - ",A6)</f>
        <v>Culturale - Innovativa</v>
      </c>
    </row>
    <row r="10" customFormat="false" ht="15" hidden="false" customHeight="false" outlineLevel="0" collapsed="false">
      <c r="A10" s="0" t="str">
        <f aca="false">CONCATENATE(A4," - ",A5," - ",A6)</f>
        <v>Culturale - Sociale - Innovativa</v>
      </c>
    </row>
    <row r="11" customFormat="false" ht="15" hidden="false" customHeight="false" outlineLevel="0" collapsed="false">
      <c r="A11" s="0" t="s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2" topLeftCell="Z18" activePane="bottomRight" state="frozen"/>
      <selection pane="topLeft" activeCell="A1" activeCellId="0" sqref="A1"/>
      <selection pane="topRight" activeCell="Z1" activeCellId="0" sqref="Z1"/>
      <selection pane="bottomLeft" activeCell="A18" activeCellId="0" sqref="A18"/>
      <selection pane="bottomRight" activeCell="B29" activeCellId="0" sqref="B29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1.43"/>
    <col collapsed="false" customWidth="true" hidden="false" outlineLevel="0" max="2" min="2" style="0" width="24"/>
    <col collapsed="false" customWidth="true" hidden="false" outlineLevel="0" max="3" min="3" style="0" width="12.86"/>
    <col collapsed="false" customWidth="true" hidden="false" outlineLevel="0" max="4" min="4" style="0" width="72.71"/>
    <col collapsed="false" customWidth="true" hidden="false" outlineLevel="0" max="5" min="5" style="0" width="40.43"/>
    <col collapsed="false" customWidth="true" hidden="false" outlineLevel="0" max="6" min="6" style="0" width="35.71"/>
    <col collapsed="false" customWidth="true" hidden="false" outlineLevel="0" max="7" min="7" style="0" width="26.57"/>
    <col collapsed="false" customWidth="true" hidden="false" outlineLevel="0" max="8" min="8" style="0" width="13.29"/>
    <col collapsed="false" customWidth="true" hidden="false" outlineLevel="0" max="9" min="9" style="0" width="12.15"/>
    <col collapsed="false" customWidth="true" hidden="false" outlineLevel="0" max="11" min="10" style="0" width="13.29"/>
    <col collapsed="false" customWidth="true" hidden="false" outlineLevel="0" max="15" min="12" style="0" width="13.15"/>
    <col collapsed="false" customWidth="true" hidden="false" outlineLevel="0" max="16" min="16" style="1" width="13.71"/>
    <col collapsed="false" customWidth="true" hidden="false" outlineLevel="0" max="17" min="17" style="1" width="12.57"/>
    <col collapsed="false" customWidth="true" hidden="false" outlineLevel="0" max="19" min="18" style="1" width="13.71"/>
    <col collapsed="false" customWidth="true" hidden="false" outlineLevel="0" max="23" min="20" style="1" width="13.57"/>
    <col collapsed="false" customWidth="true" hidden="false" outlineLevel="0" max="24" min="24" style="1" width="24.42"/>
    <col collapsed="false" customWidth="true" hidden="false" outlineLevel="0" max="25" min="25" style="1" width="24.29"/>
    <col collapsed="false" customWidth="true" hidden="false" outlineLevel="0" max="26" min="26" style="0" width="25.71"/>
    <col collapsed="false" customWidth="true" hidden="false" outlineLevel="0" max="30" min="27" style="0" width="8.29"/>
  </cols>
  <sheetData>
    <row r="1" customFormat="false" ht="15" hidden="false" customHeight="false" outlineLevel="0" collapsed="false">
      <c r="H1" s="2" t="s">
        <v>6</v>
      </c>
      <c r="I1" s="2"/>
      <c r="J1" s="2"/>
      <c r="K1" s="2"/>
      <c r="L1" s="2"/>
      <c r="M1" s="2"/>
      <c r="N1" s="2"/>
      <c r="O1" s="2"/>
      <c r="P1" s="3" t="s">
        <v>7</v>
      </c>
      <c r="Q1" s="3"/>
      <c r="R1" s="3"/>
      <c r="S1" s="3"/>
      <c r="T1" s="3"/>
      <c r="U1" s="3"/>
      <c r="V1" s="3"/>
      <c r="W1" s="3"/>
    </row>
    <row r="2" s="17" customFormat="true" ht="15" hidden="false" customHeight="false" outlineLevel="0" collapsed="false">
      <c r="A2" s="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7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9" t="s">
        <v>22</v>
      </c>
      <c r="P2" s="10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2" t="s">
        <v>22</v>
      </c>
      <c r="X2" s="13" t="s">
        <v>23</v>
      </c>
      <c r="Y2" s="14" t="s">
        <v>24</v>
      </c>
      <c r="Z2" s="15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</row>
    <row r="3" s="33" customFormat="true" ht="15" hidden="false" customHeight="false" outlineLevel="0" collapsed="false">
      <c r="A3" s="18" t="n">
        <v>1</v>
      </c>
      <c r="B3" s="19" t="n">
        <v>67682</v>
      </c>
      <c r="C3" s="20" t="s">
        <v>30</v>
      </c>
      <c r="D3" s="21" t="s">
        <v>31</v>
      </c>
      <c r="E3" s="22" t="s">
        <v>32</v>
      </c>
      <c r="F3" s="23" t="n">
        <v>10000</v>
      </c>
      <c r="G3" s="24" t="n">
        <v>5000</v>
      </c>
      <c r="H3" s="25" t="n">
        <v>8</v>
      </c>
      <c r="I3" s="26" t="n">
        <v>8.5</v>
      </c>
      <c r="J3" s="26" t="n">
        <v>8.5</v>
      </c>
      <c r="K3" s="26" t="n">
        <v>8</v>
      </c>
      <c r="L3" s="26" t="n">
        <v>7.5</v>
      </c>
      <c r="M3" s="26" t="n">
        <v>8</v>
      </c>
      <c r="N3" s="26" t="n">
        <v>7.5</v>
      </c>
      <c r="O3" s="27" t="n">
        <v>6</v>
      </c>
      <c r="P3" s="28" t="n">
        <f aca="false">H3/10*15</f>
        <v>12</v>
      </c>
      <c r="Q3" s="29" t="n">
        <f aca="false">I3/10*5</f>
        <v>4.25</v>
      </c>
      <c r="R3" s="29" t="n">
        <f aca="false">J3/10*10</f>
        <v>8.5</v>
      </c>
      <c r="S3" s="29" t="n">
        <f aca="false">K3/10*10</f>
        <v>8</v>
      </c>
      <c r="T3" s="29" t="n">
        <f aca="false">L3/10*20</f>
        <v>15</v>
      </c>
      <c r="U3" s="29" t="n">
        <f aca="false">M3/10*20</f>
        <v>16</v>
      </c>
      <c r="V3" s="29" t="n">
        <f aca="false">N3/10*10</f>
        <v>7.5</v>
      </c>
      <c r="W3" s="30" t="n">
        <f aca="false">O3/10*10</f>
        <v>6</v>
      </c>
      <c r="X3" s="28" t="n">
        <f aca="false">SUM(P3:S3)</f>
        <v>32.75</v>
      </c>
      <c r="Y3" s="29" t="n">
        <f aca="false">SUM(T3:W3)</f>
        <v>44.5</v>
      </c>
      <c r="Z3" s="31" t="n">
        <f aca="false">X3+Y3</f>
        <v>77.25</v>
      </c>
      <c r="AA3" s="32" t="n">
        <v>1</v>
      </c>
      <c r="AB3" s="32" t="n">
        <v>1</v>
      </c>
      <c r="AC3" s="32" t="n">
        <v>1</v>
      </c>
      <c r="AD3" s="32" t="n">
        <v>0</v>
      </c>
    </row>
    <row r="4" customFormat="false" ht="15" hidden="false" customHeight="false" outlineLevel="0" collapsed="false">
      <c r="A4" s="18" t="n">
        <v>2</v>
      </c>
      <c r="B4" s="34" t="n">
        <v>67712</v>
      </c>
      <c r="C4" s="35" t="s">
        <v>33</v>
      </c>
      <c r="D4" s="21" t="s">
        <v>34</v>
      </c>
      <c r="E4" s="21" t="s">
        <v>32</v>
      </c>
      <c r="F4" s="36" t="n">
        <v>9000</v>
      </c>
      <c r="G4" s="37" t="n">
        <v>4500</v>
      </c>
      <c r="H4" s="38" t="n">
        <v>7.5</v>
      </c>
      <c r="I4" s="39" t="n">
        <v>7.5</v>
      </c>
      <c r="J4" s="39" t="n">
        <v>7.5</v>
      </c>
      <c r="K4" s="39" t="n">
        <v>7</v>
      </c>
      <c r="L4" s="39" t="n">
        <v>8</v>
      </c>
      <c r="M4" s="26" t="n">
        <v>7</v>
      </c>
      <c r="N4" s="26" t="n">
        <v>7</v>
      </c>
      <c r="O4" s="27" t="n">
        <v>8</v>
      </c>
      <c r="P4" s="28" t="n">
        <f aca="false">H4/10*15</f>
        <v>11.25</v>
      </c>
      <c r="Q4" s="29" t="n">
        <f aca="false">I4/10*5</f>
        <v>3.75</v>
      </c>
      <c r="R4" s="29" t="n">
        <f aca="false">J4/10*10</f>
        <v>7.5</v>
      </c>
      <c r="S4" s="29" t="n">
        <f aca="false">K4/10*10</f>
        <v>7</v>
      </c>
      <c r="T4" s="29" t="n">
        <f aca="false">L4/10*20</f>
        <v>16</v>
      </c>
      <c r="U4" s="29" t="n">
        <f aca="false">M4/10*20</f>
        <v>14</v>
      </c>
      <c r="V4" s="29" t="n">
        <f aca="false">N4/10*10</f>
        <v>7</v>
      </c>
      <c r="W4" s="30" t="n">
        <f aca="false">O4/10*10</f>
        <v>8</v>
      </c>
      <c r="X4" s="28" t="n">
        <f aca="false">SUM(P4:S4)</f>
        <v>29.5</v>
      </c>
      <c r="Y4" s="29" t="n">
        <f aca="false">SUM(T4:W4)</f>
        <v>45</v>
      </c>
      <c r="Z4" s="31" t="n">
        <f aca="false">X4+Y4</f>
        <v>74.5</v>
      </c>
      <c r="AA4" s="32" t="n">
        <v>1</v>
      </c>
      <c r="AB4" s="32" t="n">
        <v>1</v>
      </c>
      <c r="AC4" s="32" t="n">
        <v>0</v>
      </c>
      <c r="AD4" s="32" t="n">
        <v>0</v>
      </c>
      <c r="AE4" s="33"/>
    </row>
    <row r="5" customFormat="false" ht="15" hidden="false" customHeight="false" outlineLevel="0" collapsed="false">
      <c r="A5" s="18" t="n">
        <v>3</v>
      </c>
      <c r="B5" s="19" t="n">
        <v>67696</v>
      </c>
      <c r="C5" s="20" t="s">
        <v>35</v>
      </c>
      <c r="D5" s="21" t="s">
        <v>36</v>
      </c>
      <c r="E5" s="22" t="s">
        <v>37</v>
      </c>
      <c r="F5" s="23" t="n">
        <v>9400</v>
      </c>
      <c r="G5" s="24" t="n">
        <v>4700</v>
      </c>
      <c r="H5" s="25" t="n">
        <v>7.5</v>
      </c>
      <c r="I5" s="26" t="n">
        <v>7</v>
      </c>
      <c r="J5" s="26" t="n">
        <v>7.5</v>
      </c>
      <c r="K5" s="26" t="n">
        <v>7</v>
      </c>
      <c r="L5" s="26" t="n">
        <v>7</v>
      </c>
      <c r="M5" s="26" t="n">
        <v>7.5</v>
      </c>
      <c r="N5" s="26" t="n">
        <v>7</v>
      </c>
      <c r="O5" s="27" t="n">
        <v>7.5</v>
      </c>
      <c r="P5" s="28" t="n">
        <f aca="false">H5/10*15</f>
        <v>11.25</v>
      </c>
      <c r="Q5" s="29" t="n">
        <f aca="false">I5/10*5</f>
        <v>3.5</v>
      </c>
      <c r="R5" s="29" t="n">
        <f aca="false">J5/10*10</f>
        <v>7.5</v>
      </c>
      <c r="S5" s="29" t="n">
        <f aca="false">K5/10*10</f>
        <v>7</v>
      </c>
      <c r="T5" s="29" t="n">
        <f aca="false">L5/10*20</f>
        <v>14</v>
      </c>
      <c r="U5" s="29" t="n">
        <f aca="false">M5/10*20</f>
        <v>15</v>
      </c>
      <c r="V5" s="29" t="n">
        <f aca="false">N5/10*10</f>
        <v>7</v>
      </c>
      <c r="W5" s="30" t="n">
        <f aca="false">O5/10*10</f>
        <v>7.5</v>
      </c>
      <c r="X5" s="28" t="n">
        <f aca="false">SUM(P5:S5)</f>
        <v>29.25</v>
      </c>
      <c r="Y5" s="29" t="n">
        <f aca="false">SUM(T5:W5)</f>
        <v>43.5</v>
      </c>
      <c r="Z5" s="31" t="n">
        <f aca="false">X5+Y5</f>
        <v>72.75</v>
      </c>
      <c r="AA5" s="32" t="n">
        <v>1</v>
      </c>
      <c r="AB5" s="32" t="n">
        <v>1</v>
      </c>
      <c r="AC5" s="32" t="n">
        <v>0</v>
      </c>
      <c r="AD5" s="32" t="n">
        <v>0</v>
      </c>
      <c r="AE5" s="33"/>
    </row>
    <row r="6" customFormat="false" ht="15" hidden="false" customHeight="false" outlineLevel="0" collapsed="false">
      <c r="A6" s="18" t="n">
        <v>4</v>
      </c>
      <c r="B6" s="19" t="n">
        <v>67692</v>
      </c>
      <c r="C6" s="20" t="s">
        <v>38</v>
      </c>
      <c r="D6" s="21" t="s">
        <v>39</v>
      </c>
      <c r="E6" s="22" t="s">
        <v>37</v>
      </c>
      <c r="F6" s="23" t="n">
        <v>20000</v>
      </c>
      <c r="G6" s="24" t="n">
        <v>10000</v>
      </c>
      <c r="H6" s="25" t="n">
        <v>7</v>
      </c>
      <c r="I6" s="26" t="n">
        <v>8</v>
      </c>
      <c r="J6" s="26" t="n">
        <v>7</v>
      </c>
      <c r="K6" s="26" t="n">
        <v>7</v>
      </c>
      <c r="L6" s="26" t="n">
        <v>7.5</v>
      </c>
      <c r="M6" s="26" t="n">
        <v>7</v>
      </c>
      <c r="N6" s="26" t="n">
        <v>7</v>
      </c>
      <c r="O6" s="27" t="n">
        <v>8</v>
      </c>
      <c r="P6" s="28" t="n">
        <f aca="false">H6/10*15</f>
        <v>10.5</v>
      </c>
      <c r="Q6" s="29" t="n">
        <f aca="false">I6/10*5</f>
        <v>4</v>
      </c>
      <c r="R6" s="29" t="n">
        <f aca="false">J6/10*10</f>
        <v>7</v>
      </c>
      <c r="S6" s="29" t="n">
        <f aca="false">K6/10*10</f>
        <v>7</v>
      </c>
      <c r="T6" s="29" t="n">
        <f aca="false">L6/10*20</f>
        <v>15</v>
      </c>
      <c r="U6" s="29" t="n">
        <f aca="false">M6/10*20</f>
        <v>14</v>
      </c>
      <c r="V6" s="29" t="n">
        <f aca="false">N6/10*10</f>
        <v>7</v>
      </c>
      <c r="W6" s="30" t="n">
        <f aca="false">O6/10*10</f>
        <v>8</v>
      </c>
      <c r="X6" s="28" t="n">
        <f aca="false">SUM(P6:S6)</f>
        <v>28.5</v>
      </c>
      <c r="Y6" s="29" t="n">
        <f aca="false">SUM(T6:W6)</f>
        <v>44</v>
      </c>
      <c r="Z6" s="31" t="n">
        <f aca="false">X6+Y6</f>
        <v>72.5</v>
      </c>
      <c r="AA6" s="32" t="n">
        <v>1</v>
      </c>
      <c r="AB6" s="32" t="n">
        <v>1</v>
      </c>
      <c r="AC6" s="32" t="n">
        <v>1</v>
      </c>
      <c r="AD6" s="32" t="n">
        <v>1</v>
      </c>
      <c r="AE6" s="33"/>
    </row>
    <row r="7" customFormat="false" ht="15" hidden="false" customHeight="false" outlineLevel="0" collapsed="false">
      <c r="A7" s="18" t="n">
        <v>5</v>
      </c>
      <c r="B7" s="19" t="n">
        <v>67664</v>
      </c>
      <c r="C7" s="20" t="s">
        <v>40</v>
      </c>
      <c r="D7" s="21" t="s">
        <v>41</v>
      </c>
      <c r="E7" s="22" t="s">
        <v>32</v>
      </c>
      <c r="F7" s="23" t="n">
        <v>10000</v>
      </c>
      <c r="G7" s="24" t="n">
        <v>5000</v>
      </c>
      <c r="H7" s="40" t="n">
        <v>7</v>
      </c>
      <c r="I7" s="26" t="n">
        <v>8</v>
      </c>
      <c r="J7" s="26" t="n">
        <v>7.5</v>
      </c>
      <c r="K7" s="26" t="n">
        <v>7.5</v>
      </c>
      <c r="L7" s="26" t="n">
        <v>8</v>
      </c>
      <c r="M7" s="26" t="n">
        <v>6</v>
      </c>
      <c r="N7" s="26" t="n">
        <v>7</v>
      </c>
      <c r="O7" s="27" t="n">
        <v>7.5</v>
      </c>
      <c r="P7" s="28" t="n">
        <f aca="false">H7/10*15</f>
        <v>10.5</v>
      </c>
      <c r="Q7" s="29" t="n">
        <f aca="false">I7/10*5</f>
        <v>4</v>
      </c>
      <c r="R7" s="29" t="n">
        <f aca="false">J7/10*10</f>
        <v>7.5</v>
      </c>
      <c r="S7" s="29" t="n">
        <f aca="false">K7/10*10</f>
        <v>7.5</v>
      </c>
      <c r="T7" s="29" t="n">
        <f aca="false">L7/10*20</f>
        <v>16</v>
      </c>
      <c r="U7" s="29" t="n">
        <f aca="false">M7/10*20</f>
        <v>12</v>
      </c>
      <c r="V7" s="29" t="n">
        <f aca="false">N7/10*10</f>
        <v>7</v>
      </c>
      <c r="W7" s="30" t="n">
        <f aca="false">O7/10*10</f>
        <v>7.5</v>
      </c>
      <c r="X7" s="28" t="n">
        <f aca="false">SUM(P7:S7)</f>
        <v>29.5</v>
      </c>
      <c r="Y7" s="29" t="n">
        <f aca="false">SUM(T7:W7)</f>
        <v>42.5</v>
      </c>
      <c r="Z7" s="31" t="n">
        <f aca="false">X7+Y7</f>
        <v>72</v>
      </c>
      <c r="AA7" s="32" t="n">
        <v>1</v>
      </c>
      <c r="AB7" s="32" t="n">
        <v>1</v>
      </c>
      <c r="AC7" s="32" t="n">
        <v>0</v>
      </c>
      <c r="AD7" s="32" t="n">
        <v>0</v>
      </c>
      <c r="AE7" s="33"/>
    </row>
    <row r="8" s="41" customFormat="true" ht="15" hidden="false" customHeight="false" outlineLevel="0" collapsed="false">
      <c r="A8" s="18" t="n">
        <v>6</v>
      </c>
      <c r="B8" s="19" t="n">
        <v>67689</v>
      </c>
      <c r="C8" s="20" t="s">
        <v>42</v>
      </c>
      <c r="D8" s="21" t="s">
        <v>43</v>
      </c>
      <c r="E8" s="22" t="s">
        <v>44</v>
      </c>
      <c r="F8" s="23" t="n">
        <v>20000</v>
      </c>
      <c r="G8" s="24" t="n">
        <v>10000</v>
      </c>
      <c r="H8" s="25" t="n">
        <v>7.5</v>
      </c>
      <c r="I8" s="26" t="n">
        <v>8</v>
      </c>
      <c r="J8" s="26" t="n">
        <v>8.5</v>
      </c>
      <c r="K8" s="26" t="n">
        <v>7.5</v>
      </c>
      <c r="L8" s="26" t="n">
        <v>7.5</v>
      </c>
      <c r="M8" s="26" t="n">
        <v>6</v>
      </c>
      <c r="N8" s="26" t="n">
        <v>7</v>
      </c>
      <c r="O8" s="27" t="n">
        <v>6.5</v>
      </c>
      <c r="P8" s="28" t="n">
        <f aca="false">H8/10*15</f>
        <v>11.25</v>
      </c>
      <c r="Q8" s="29" t="n">
        <f aca="false">I8/10*5</f>
        <v>4</v>
      </c>
      <c r="R8" s="29" t="n">
        <f aca="false">J8/10*10</f>
        <v>8.5</v>
      </c>
      <c r="S8" s="29" t="n">
        <f aca="false">K8/10*10</f>
        <v>7.5</v>
      </c>
      <c r="T8" s="29" t="n">
        <f aca="false">L8/10*20</f>
        <v>15</v>
      </c>
      <c r="U8" s="29" t="n">
        <f aca="false">M8/10*20</f>
        <v>12</v>
      </c>
      <c r="V8" s="29" t="n">
        <f aca="false">N8/10*10</f>
        <v>7</v>
      </c>
      <c r="W8" s="30" t="n">
        <f aca="false">O8/10*10</f>
        <v>6.5</v>
      </c>
      <c r="X8" s="28" t="n">
        <f aca="false">SUM(P8:S8)</f>
        <v>31.25</v>
      </c>
      <c r="Y8" s="29" t="n">
        <f aca="false">SUM(T8:W8)</f>
        <v>40.5</v>
      </c>
      <c r="Z8" s="31" t="n">
        <f aca="false">X8+Y8</f>
        <v>71.75</v>
      </c>
      <c r="AA8" s="32" t="n">
        <v>0</v>
      </c>
      <c r="AB8" s="32" t="n">
        <v>0</v>
      </c>
      <c r="AC8" s="32" t="n">
        <v>0</v>
      </c>
      <c r="AD8" s="32" t="n">
        <v>0</v>
      </c>
      <c r="AE8" s="33"/>
    </row>
    <row r="9" customFormat="false" ht="15" hidden="false" customHeight="false" outlineLevel="0" collapsed="false">
      <c r="A9" s="18" t="n">
        <v>7</v>
      </c>
      <c r="B9" s="19" t="n">
        <v>67690</v>
      </c>
      <c r="C9" s="20" t="s">
        <v>45</v>
      </c>
      <c r="D9" s="21" t="s">
        <v>46</v>
      </c>
      <c r="E9" s="22" t="s">
        <v>44</v>
      </c>
      <c r="F9" s="23" t="n">
        <v>20000</v>
      </c>
      <c r="G9" s="24" t="n">
        <v>10000</v>
      </c>
      <c r="H9" s="25" t="n">
        <v>7</v>
      </c>
      <c r="I9" s="26" t="n">
        <v>7</v>
      </c>
      <c r="J9" s="26" t="n">
        <v>8</v>
      </c>
      <c r="K9" s="26" t="n">
        <v>7</v>
      </c>
      <c r="L9" s="26" t="n">
        <v>7</v>
      </c>
      <c r="M9" s="42" t="n">
        <v>7.5</v>
      </c>
      <c r="N9" s="26" t="n">
        <v>7</v>
      </c>
      <c r="O9" s="27" t="n">
        <v>6.5</v>
      </c>
      <c r="P9" s="28" t="n">
        <f aca="false">H9/10*15</f>
        <v>10.5</v>
      </c>
      <c r="Q9" s="29" t="n">
        <f aca="false">I9/10*5</f>
        <v>3.5</v>
      </c>
      <c r="R9" s="29" t="n">
        <f aca="false">J9/10*10</f>
        <v>8</v>
      </c>
      <c r="S9" s="29" t="n">
        <f aca="false">K9/10*10</f>
        <v>7</v>
      </c>
      <c r="T9" s="29" t="n">
        <f aca="false">L9/10*20</f>
        <v>14</v>
      </c>
      <c r="U9" s="29" t="n">
        <f aca="false">M9/10*20</f>
        <v>15</v>
      </c>
      <c r="V9" s="29" t="n">
        <f aca="false">N9/10*10</f>
        <v>7</v>
      </c>
      <c r="W9" s="30" t="n">
        <f aca="false">O9/10*10</f>
        <v>6.5</v>
      </c>
      <c r="X9" s="28" t="n">
        <f aca="false">SUM(P9:S9)</f>
        <v>29</v>
      </c>
      <c r="Y9" s="29" t="n">
        <f aca="false">SUM(T9:W9)</f>
        <v>42.5</v>
      </c>
      <c r="Z9" s="31" t="n">
        <f aca="false">X9+Y9</f>
        <v>71.5</v>
      </c>
      <c r="AA9" s="32" t="n">
        <v>0</v>
      </c>
      <c r="AB9" s="32" t="n">
        <v>1</v>
      </c>
      <c r="AC9" s="32" t="n">
        <v>0</v>
      </c>
      <c r="AD9" s="32" t="n">
        <v>0</v>
      </c>
      <c r="AE9" s="33"/>
    </row>
    <row r="10" customFormat="false" ht="15" hidden="false" customHeight="false" outlineLevel="0" collapsed="false">
      <c r="A10" s="18" t="n">
        <v>8</v>
      </c>
      <c r="B10" s="19" t="n">
        <v>67695</v>
      </c>
      <c r="C10" s="20" t="s">
        <v>47</v>
      </c>
      <c r="D10" s="21" t="s">
        <v>48</v>
      </c>
      <c r="E10" s="22" t="s">
        <v>37</v>
      </c>
      <c r="F10" s="23" t="n">
        <v>11000</v>
      </c>
      <c r="G10" s="24" t="n">
        <v>5500</v>
      </c>
      <c r="H10" s="25" t="n">
        <v>7.5</v>
      </c>
      <c r="I10" s="26" t="n">
        <v>7</v>
      </c>
      <c r="J10" s="26" t="n">
        <v>7</v>
      </c>
      <c r="K10" s="26" t="n">
        <v>7</v>
      </c>
      <c r="L10" s="26" t="n">
        <v>7.5</v>
      </c>
      <c r="M10" s="26" t="n">
        <v>6.5</v>
      </c>
      <c r="N10" s="26" t="n">
        <v>7</v>
      </c>
      <c r="O10" s="27" t="n">
        <v>7.5</v>
      </c>
      <c r="P10" s="28" t="n">
        <f aca="false">H10/10*15</f>
        <v>11.25</v>
      </c>
      <c r="Q10" s="29" t="n">
        <f aca="false">I10/10*5</f>
        <v>3.5</v>
      </c>
      <c r="R10" s="29" t="n">
        <f aca="false">J10/10*10</f>
        <v>7</v>
      </c>
      <c r="S10" s="29" t="n">
        <f aca="false">K10/10*10</f>
        <v>7</v>
      </c>
      <c r="T10" s="29" t="n">
        <f aca="false">L10/10*20</f>
        <v>15</v>
      </c>
      <c r="U10" s="29" t="n">
        <f aca="false">M10/10*20</f>
        <v>13</v>
      </c>
      <c r="V10" s="29" t="n">
        <f aca="false">N10/10*10</f>
        <v>7</v>
      </c>
      <c r="W10" s="30" t="n">
        <f aca="false">O10/10*10</f>
        <v>7.5</v>
      </c>
      <c r="X10" s="28" t="n">
        <f aca="false">SUM(P10:S10)</f>
        <v>28.75</v>
      </c>
      <c r="Y10" s="29" t="n">
        <f aca="false">SUM(T10:W10)</f>
        <v>42.5</v>
      </c>
      <c r="Z10" s="31" t="n">
        <f aca="false">X10+Y10</f>
        <v>71.25</v>
      </c>
      <c r="AA10" s="32" t="n">
        <v>1</v>
      </c>
      <c r="AB10" s="32" t="n">
        <v>1</v>
      </c>
      <c r="AC10" s="32" t="n">
        <v>0</v>
      </c>
      <c r="AD10" s="32" t="n">
        <v>0</v>
      </c>
      <c r="AE10" s="33"/>
    </row>
    <row r="11" customFormat="false" ht="15" hidden="false" customHeight="false" outlineLevel="0" collapsed="false">
      <c r="A11" s="18" t="n">
        <v>9</v>
      </c>
      <c r="B11" s="19" t="n">
        <v>67679</v>
      </c>
      <c r="C11" s="20" t="s">
        <v>49</v>
      </c>
      <c r="D11" s="21" t="s">
        <v>50</v>
      </c>
      <c r="E11" s="22" t="s">
        <v>32</v>
      </c>
      <c r="F11" s="23" t="n">
        <v>20000</v>
      </c>
      <c r="G11" s="24" t="n">
        <v>10000</v>
      </c>
      <c r="H11" s="25" t="n">
        <v>7</v>
      </c>
      <c r="I11" s="26" t="n">
        <v>8</v>
      </c>
      <c r="J11" s="26" t="n">
        <v>7</v>
      </c>
      <c r="K11" s="26" t="n">
        <v>7</v>
      </c>
      <c r="L11" s="26" t="n">
        <v>7</v>
      </c>
      <c r="M11" s="26" t="n">
        <v>6.5</v>
      </c>
      <c r="N11" s="26" t="n">
        <v>7</v>
      </c>
      <c r="O11" s="27" t="n">
        <v>8</v>
      </c>
      <c r="P11" s="28" t="n">
        <f aca="false">H11/10*15</f>
        <v>10.5</v>
      </c>
      <c r="Q11" s="29" t="n">
        <f aca="false">I11/10*5</f>
        <v>4</v>
      </c>
      <c r="R11" s="29" t="n">
        <f aca="false">J11/10*10</f>
        <v>7</v>
      </c>
      <c r="S11" s="29" t="n">
        <f aca="false">K11/10*10</f>
        <v>7</v>
      </c>
      <c r="T11" s="29" t="n">
        <f aca="false">L11/10*20</f>
        <v>14</v>
      </c>
      <c r="U11" s="29" t="n">
        <f aca="false">M11/10*20</f>
        <v>13</v>
      </c>
      <c r="V11" s="29" t="n">
        <f aca="false">N11/10*10</f>
        <v>7</v>
      </c>
      <c r="W11" s="30" t="n">
        <f aca="false">O11/10*10</f>
        <v>8</v>
      </c>
      <c r="X11" s="28" t="n">
        <f aca="false">SUM(P11:S11)</f>
        <v>28.5</v>
      </c>
      <c r="Y11" s="29" t="n">
        <f aca="false">SUM(T11:W11)</f>
        <v>42</v>
      </c>
      <c r="Z11" s="31" t="n">
        <f aca="false">X11+Y11</f>
        <v>70.5</v>
      </c>
      <c r="AA11" s="32" t="n">
        <v>0</v>
      </c>
      <c r="AB11" s="32" t="n">
        <v>0</v>
      </c>
      <c r="AC11" s="32" t="n">
        <v>1</v>
      </c>
      <c r="AD11" s="32" t="n">
        <v>0</v>
      </c>
      <c r="AE11" s="33"/>
    </row>
    <row r="12" customFormat="false" ht="15" hidden="false" customHeight="false" outlineLevel="0" collapsed="false">
      <c r="A12" s="18" t="n">
        <v>10</v>
      </c>
      <c r="B12" s="19" t="n">
        <v>67684</v>
      </c>
      <c r="C12" s="20" t="s">
        <v>51</v>
      </c>
      <c r="D12" s="21" t="s">
        <v>52</v>
      </c>
      <c r="E12" s="22" t="s">
        <v>37</v>
      </c>
      <c r="F12" s="23" t="n">
        <v>20000</v>
      </c>
      <c r="G12" s="24" t="n">
        <v>10000</v>
      </c>
      <c r="H12" s="25" t="n">
        <v>7</v>
      </c>
      <c r="I12" s="26" t="n">
        <v>7</v>
      </c>
      <c r="J12" s="26" t="n">
        <v>8.5</v>
      </c>
      <c r="K12" s="26" t="n">
        <v>7.5</v>
      </c>
      <c r="L12" s="26" t="n">
        <v>7.5</v>
      </c>
      <c r="M12" s="26" t="n">
        <v>6</v>
      </c>
      <c r="N12" s="26" t="n">
        <v>6.5</v>
      </c>
      <c r="O12" s="27" t="n">
        <v>6.5</v>
      </c>
      <c r="P12" s="28" t="n">
        <f aca="false">H12/10*15</f>
        <v>10.5</v>
      </c>
      <c r="Q12" s="29" t="n">
        <f aca="false">I12/10*5</f>
        <v>3.5</v>
      </c>
      <c r="R12" s="29" t="n">
        <f aca="false">J12/10*10</f>
        <v>8.5</v>
      </c>
      <c r="S12" s="29" t="n">
        <f aca="false">K12/10*10</f>
        <v>7.5</v>
      </c>
      <c r="T12" s="29" t="n">
        <f aca="false">L12/10*20</f>
        <v>15</v>
      </c>
      <c r="U12" s="29" t="n">
        <f aca="false">M12/10*20</f>
        <v>12</v>
      </c>
      <c r="V12" s="29" t="n">
        <f aca="false">N12/10*10</f>
        <v>6.5</v>
      </c>
      <c r="W12" s="30" t="n">
        <f aca="false">O12/10*10</f>
        <v>6.5</v>
      </c>
      <c r="X12" s="28" t="n">
        <f aca="false">SUM(P12:S12)</f>
        <v>30</v>
      </c>
      <c r="Y12" s="29" t="n">
        <f aca="false">SUM(T12:W12)</f>
        <v>40</v>
      </c>
      <c r="Z12" s="31" t="n">
        <f aca="false">X12+Y12</f>
        <v>70</v>
      </c>
      <c r="AA12" s="32" t="n">
        <v>0</v>
      </c>
      <c r="AB12" s="32" t="n">
        <v>0</v>
      </c>
      <c r="AC12" s="32" t="n">
        <v>0</v>
      </c>
      <c r="AD12" s="32" t="n">
        <v>0</v>
      </c>
      <c r="AE12" s="33"/>
    </row>
    <row r="13" customFormat="false" ht="15" hidden="false" customHeight="false" outlineLevel="0" collapsed="false">
      <c r="A13" s="18" t="n">
        <v>11</v>
      </c>
      <c r="B13" s="19" t="n">
        <v>67707</v>
      </c>
      <c r="C13" s="20" t="s">
        <v>53</v>
      </c>
      <c r="D13" s="21" t="s">
        <v>54</v>
      </c>
      <c r="E13" s="22" t="s">
        <v>32</v>
      </c>
      <c r="F13" s="23" t="n">
        <v>20000</v>
      </c>
      <c r="G13" s="24" t="n">
        <v>10000</v>
      </c>
      <c r="H13" s="25" t="n">
        <v>7</v>
      </c>
      <c r="I13" s="26" t="n">
        <v>7.5</v>
      </c>
      <c r="J13" s="26" t="n">
        <v>7.5</v>
      </c>
      <c r="K13" s="26" t="n">
        <v>7</v>
      </c>
      <c r="L13" s="26" t="n">
        <v>7</v>
      </c>
      <c r="M13" s="26" t="n">
        <v>7</v>
      </c>
      <c r="N13" s="26" t="n">
        <v>7</v>
      </c>
      <c r="O13" s="27" t="n">
        <v>6</v>
      </c>
      <c r="P13" s="28" t="n">
        <f aca="false">H13/10*15</f>
        <v>10.5</v>
      </c>
      <c r="Q13" s="29" t="n">
        <f aca="false">I13/10*5</f>
        <v>3.75</v>
      </c>
      <c r="R13" s="29" t="n">
        <f aca="false">J13/10*10</f>
        <v>7.5</v>
      </c>
      <c r="S13" s="29" t="n">
        <f aca="false">K13/10*10</f>
        <v>7</v>
      </c>
      <c r="T13" s="29" t="n">
        <f aca="false">L13/10*20</f>
        <v>14</v>
      </c>
      <c r="U13" s="29" t="n">
        <f aca="false">M13/10*20</f>
        <v>14</v>
      </c>
      <c r="V13" s="29" t="n">
        <f aca="false">N13/10*10</f>
        <v>7</v>
      </c>
      <c r="W13" s="30" t="n">
        <f aca="false">O13/10*10</f>
        <v>6</v>
      </c>
      <c r="X13" s="28" t="n">
        <f aca="false">SUM(P13:S13)</f>
        <v>28.75</v>
      </c>
      <c r="Y13" s="29" t="n">
        <f aca="false">SUM(T13:W13)</f>
        <v>41</v>
      </c>
      <c r="Z13" s="31" t="n">
        <f aca="false">X13+Y13</f>
        <v>69.75</v>
      </c>
      <c r="AA13" s="32" t="n">
        <v>1</v>
      </c>
      <c r="AB13" s="32" t="n">
        <v>1</v>
      </c>
      <c r="AC13" s="32" t="n">
        <v>1</v>
      </c>
      <c r="AD13" s="32" t="n">
        <v>0</v>
      </c>
      <c r="AE13" s="33"/>
    </row>
    <row r="14" customFormat="false" ht="15" hidden="false" customHeight="false" outlineLevel="0" collapsed="false">
      <c r="A14" s="18" t="n">
        <v>12</v>
      </c>
      <c r="B14" s="34" t="n">
        <v>67710</v>
      </c>
      <c r="C14" s="35" t="s">
        <v>55</v>
      </c>
      <c r="D14" s="21" t="s">
        <v>56</v>
      </c>
      <c r="E14" s="22" t="s">
        <v>37</v>
      </c>
      <c r="F14" s="23" t="n">
        <v>20000</v>
      </c>
      <c r="G14" s="24" t="n">
        <v>10000</v>
      </c>
      <c r="H14" s="25" t="n">
        <v>7</v>
      </c>
      <c r="I14" s="26" t="n">
        <v>7.5</v>
      </c>
      <c r="J14" s="26" t="n">
        <v>7.5</v>
      </c>
      <c r="K14" s="26" t="n">
        <v>7</v>
      </c>
      <c r="L14" s="26" t="n">
        <v>7.5</v>
      </c>
      <c r="M14" s="26" t="n">
        <v>7</v>
      </c>
      <c r="N14" s="26" t="n">
        <v>6</v>
      </c>
      <c r="O14" s="27" t="n">
        <v>6</v>
      </c>
      <c r="P14" s="28" t="n">
        <f aca="false">H14/10*15</f>
        <v>10.5</v>
      </c>
      <c r="Q14" s="29" t="n">
        <f aca="false">I14/10*5</f>
        <v>3.75</v>
      </c>
      <c r="R14" s="29" t="n">
        <f aca="false">J14/10*10</f>
        <v>7.5</v>
      </c>
      <c r="S14" s="29" t="n">
        <f aca="false">K14/10*10</f>
        <v>7</v>
      </c>
      <c r="T14" s="29" t="n">
        <f aca="false">L14/10*20</f>
        <v>15</v>
      </c>
      <c r="U14" s="29" t="n">
        <f aca="false">M14/10*20</f>
        <v>14</v>
      </c>
      <c r="V14" s="29" t="n">
        <f aca="false">N14/10*10</f>
        <v>6</v>
      </c>
      <c r="W14" s="30" t="n">
        <f aca="false">O14/10*10</f>
        <v>6</v>
      </c>
      <c r="X14" s="28" t="n">
        <f aca="false">SUM(P14:S14)</f>
        <v>28.75</v>
      </c>
      <c r="Y14" s="29" t="n">
        <f aca="false">SUM(T14:W14)</f>
        <v>41</v>
      </c>
      <c r="Z14" s="31" t="n">
        <f aca="false">X14+Y14</f>
        <v>69.75</v>
      </c>
      <c r="AA14" s="32" t="n">
        <v>0</v>
      </c>
      <c r="AB14" s="32" t="n">
        <v>1</v>
      </c>
      <c r="AC14" s="32" t="n">
        <v>0</v>
      </c>
      <c r="AD14" s="32" t="n">
        <v>0</v>
      </c>
      <c r="AE14" s="33"/>
    </row>
    <row r="15" customFormat="false" ht="15" hidden="false" customHeight="false" outlineLevel="0" collapsed="false">
      <c r="A15" s="18" t="n">
        <v>13</v>
      </c>
      <c r="B15" s="19" t="n">
        <v>67687</v>
      </c>
      <c r="C15" s="20" t="s">
        <v>57</v>
      </c>
      <c r="D15" s="21" t="s">
        <v>58</v>
      </c>
      <c r="E15" s="22" t="s">
        <v>37</v>
      </c>
      <c r="F15" s="23" t="n">
        <v>10000</v>
      </c>
      <c r="G15" s="24" t="n">
        <v>5000</v>
      </c>
      <c r="H15" s="25" t="n">
        <v>7</v>
      </c>
      <c r="I15" s="26" t="n">
        <v>7.5</v>
      </c>
      <c r="J15" s="26" t="n">
        <v>7.5</v>
      </c>
      <c r="K15" s="26" t="n">
        <v>7</v>
      </c>
      <c r="L15" s="26" t="n">
        <v>7</v>
      </c>
      <c r="M15" s="26" t="n">
        <v>6.5</v>
      </c>
      <c r="N15" s="26" t="n">
        <v>7</v>
      </c>
      <c r="O15" s="27" t="n">
        <v>6</v>
      </c>
      <c r="P15" s="28" t="n">
        <f aca="false">H15/10*15</f>
        <v>10.5</v>
      </c>
      <c r="Q15" s="29" t="n">
        <f aca="false">I15/10*5</f>
        <v>3.75</v>
      </c>
      <c r="R15" s="29" t="n">
        <f aca="false">J15/10*10</f>
        <v>7.5</v>
      </c>
      <c r="S15" s="29" t="n">
        <f aca="false">K15/10*10</f>
        <v>7</v>
      </c>
      <c r="T15" s="29" t="n">
        <f aca="false">L15/10*20</f>
        <v>14</v>
      </c>
      <c r="U15" s="29" t="n">
        <f aca="false">M15/10*20</f>
        <v>13</v>
      </c>
      <c r="V15" s="29" t="n">
        <f aca="false">N15/10*10</f>
        <v>7</v>
      </c>
      <c r="W15" s="30" t="n">
        <f aca="false">O15/10*10</f>
        <v>6</v>
      </c>
      <c r="X15" s="28" t="n">
        <f aca="false">SUM(P15:S15)</f>
        <v>28.75</v>
      </c>
      <c r="Y15" s="29" t="n">
        <f aca="false">SUM(T15:W15)</f>
        <v>40</v>
      </c>
      <c r="Z15" s="31" t="n">
        <f aca="false">X15+Y15</f>
        <v>68.75</v>
      </c>
      <c r="AA15" s="32" t="n">
        <v>0</v>
      </c>
      <c r="AB15" s="32" t="n">
        <v>1</v>
      </c>
      <c r="AC15" s="32" t="n">
        <v>0</v>
      </c>
      <c r="AD15" s="32" t="n">
        <v>0</v>
      </c>
      <c r="AE15" s="33"/>
    </row>
    <row r="16" customFormat="false" ht="15" hidden="false" customHeight="false" outlineLevel="0" collapsed="false">
      <c r="A16" s="18" t="n">
        <v>14</v>
      </c>
      <c r="B16" s="19" t="n">
        <v>67698</v>
      </c>
      <c r="C16" s="20" t="s">
        <v>59</v>
      </c>
      <c r="D16" s="21" t="s">
        <v>60</v>
      </c>
      <c r="E16" s="22" t="s">
        <v>44</v>
      </c>
      <c r="F16" s="23" t="n">
        <v>20000</v>
      </c>
      <c r="G16" s="24" t="n">
        <v>10000</v>
      </c>
      <c r="H16" s="25" t="n">
        <v>7</v>
      </c>
      <c r="I16" s="26" t="n">
        <v>6</v>
      </c>
      <c r="J16" s="26" t="n">
        <v>6.5</v>
      </c>
      <c r="K16" s="26" t="n">
        <v>7</v>
      </c>
      <c r="L16" s="26" t="n">
        <v>7</v>
      </c>
      <c r="M16" s="26" t="n">
        <v>7</v>
      </c>
      <c r="N16" s="26" t="n">
        <v>7</v>
      </c>
      <c r="O16" s="27" t="n">
        <v>6</v>
      </c>
      <c r="P16" s="28" t="n">
        <f aca="false">H16/10*15</f>
        <v>10.5</v>
      </c>
      <c r="Q16" s="29" t="n">
        <f aca="false">I16/10*5</f>
        <v>3</v>
      </c>
      <c r="R16" s="29" t="n">
        <f aca="false">J16/10*10</f>
        <v>6.5</v>
      </c>
      <c r="S16" s="29" t="n">
        <f aca="false">K16/10*10</f>
        <v>7</v>
      </c>
      <c r="T16" s="29" t="n">
        <f aca="false">L16/10*20</f>
        <v>14</v>
      </c>
      <c r="U16" s="29" t="n">
        <f aca="false">M16/10*20</f>
        <v>14</v>
      </c>
      <c r="V16" s="29" t="n">
        <f aca="false">N16/10*10</f>
        <v>7</v>
      </c>
      <c r="W16" s="30" t="n">
        <f aca="false">O16/10*10</f>
        <v>6</v>
      </c>
      <c r="X16" s="28" t="n">
        <f aca="false">SUM(P16:S16)</f>
        <v>27</v>
      </c>
      <c r="Y16" s="29" t="n">
        <f aca="false">SUM(T16:W16)</f>
        <v>41</v>
      </c>
      <c r="Z16" s="31" t="n">
        <f aca="false">X16+Y16</f>
        <v>68</v>
      </c>
      <c r="AA16" s="32" t="n">
        <v>1</v>
      </c>
      <c r="AB16" s="32" t="n">
        <v>1</v>
      </c>
      <c r="AC16" s="32" t="n">
        <v>0</v>
      </c>
      <c r="AD16" s="32" t="n">
        <v>1</v>
      </c>
      <c r="AE16" s="33"/>
    </row>
    <row r="17" customFormat="false" ht="15" hidden="false" customHeight="false" outlineLevel="0" collapsed="false">
      <c r="A17" s="18" t="n">
        <v>15</v>
      </c>
      <c r="B17" s="19" t="n">
        <v>67703</v>
      </c>
      <c r="C17" s="20" t="s">
        <v>61</v>
      </c>
      <c r="D17" s="21" t="s">
        <v>62</v>
      </c>
      <c r="E17" s="22" t="s">
        <v>32</v>
      </c>
      <c r="F17" s="23" t="n">
        <v>20000</v>
      </c>
      <c r="G17" s="24" t="n">
        <v>10000</v>
      </c>
      <c r="H17" s="25" t="n">
        <v>7</v>
      </c>
      <c r="I17" s="26" t="n">
        <v>7</v>
      </c>
      <c r="J17" s="26" t="n">
        <v>8</v>
      </c>
      <c r="K17" s="26" t="n">
        <v>8</v>
      </c>
      <c r="L17" s="26" t="n">
        <v>7</v>
      </c>
      <c r="M17" s="26" t="n">
        <v>6</v>
      </c>
      <c r="N17" s="26" t="n">
        <v>6</v>
      </c>
      <c r="O17" s="27" t="n">
        <v>6</v>
      </c>
      <c r="P17" s="28" t="n">
        <f aca="false">H17/10*15</f>
        <v>10.5</v>
      </c>
      <c r="Q17" s="29" t="n">
        <f aca="false">I17/10*5</f>
        <v>3.5</v>
      </c>
      <c r="R17" s="29" t="n">
        <f aca="false">J17/10*10</f>
        <v>8</v>
      </c>
      <c r="S17" s="29" t="n">
        <f aca="false">K17/10*10</f>
        <v>8</v>
      </c>
      <c r="T17" s="29" t="n">
        <f aca="false">L17/10*20</f>
        <v>14</v>
      </c>
      <c r="U17" s="29" t="n">
        <f aca="false">M17/10*20</f>
        <v>12</v>
      </c>
      <c r="V17" s="29" t="n">
        <f aca="false">N17/10*10</f>
        <v>6</v>
      </c>
      <c r="W17" s="30" t="n">
        <f aca="false">O17/10*10</f>
        <v>6</v>
      </c>
      <c r="X17" s="28" t="n">
        <f aca="false">SUM(P17:S17)</f>
        <v>30</v>
      </c>
      <c r="Y17" s="29" t="n">
        <f aca="false">SUM(T17:W17)</f>
        <v>38</v>
      </c>
      <c r="Z17" s="31" t="n">
        <f aca="false">X17+Y17</f>
        <v>68</v>
      </c>
      <c r="AA17" s="32" t="n">
        <v>1</v>
      </c>
      <c r="AB17" s="32" t="n">
        <v>0</v>
      </c>
      <c r="AC17" s="32" t="n">
        <v>0</v>
      </c>
      <c r="AD17" s="32" t="n">
        <v>0</v>
      </c>
      <c r="AE17" s="33"/>
    </row>
    <row r="18" customFormat="false" ht="15" hidden="false" customHeight="false" outlineLevel="0" collapsed="false">
      <c r="A18" s="18" t="n">
        <v>16</v>
      </c>
      <c r="B18" s="19" t="n">
        <v>67706</v>
      </c>
      <c r="C18" s="20" t="s">
        <v>63</v>
      </c>
      <c r="D18" s="21" t="s">
        <v>64</v>
      </c>
      <c r="E18" s="22" t="s">
        <v>37</v>
      </c>
      <c r="F18" s="23" t="n">
        <v>8000</v>
      </c>
      <c r="G18" s="24" t="n">
        <v>4000</v>
      </c>
      <c r="H18" s="25" t="n">
        <v>7.5</v>
      </c>
      <c r="I18" s="26" t="n">
        <v>6</v>
      </c>
      <c r="J18" s="26" t="n">
        <v>7</v>
      </c>
      <c r="K18" s="26" t="n">
        <v>6.5</v>
      </c>
      <c r="L18" s="26" t="n">
        <v>7.5</v>
      </c>
      <c r="M18" s="26" t="n">
        <v>6</v>
      </c>
      <c r="N18" s="26" t="n">
        <v>7</v>
      </c>
      <c r="O18" s="27" t="n">
        <v>6</v>
      </c>
      <c r="P18" s="28" t="n">
        <f aca="false">H18/10*15</f>
        <v>11.25</v>
      </c>
      <c r="Q18" s="29" t="n">
        <f aca="false">I18/10*5</f>
        <v>3</v>
      </c>
      <c r="R18" s="29" t="n">
        <f aca="false">J18/10*10</f>
        <v>7</v>
      </c>
      <c r="S18" s="29" t="n">
        <f aca="false">K18/10*10</f>
        <v>6.5</v>
      </c>
      <c r="T18" s="29" t="n">
        <f aca="false">L18/10*20</f>
        <v>15</v>
      </c>
      <c r="U18" s="29" t="n">
        <f aca="false">M18/10*20</f>
        <v>12</v>
      </c>
      <c r="V18" s="29" t="n">
        <f aca="false">N18/10*10</f>
        <v>7</v>
      </c>
      <c r="W18" s="30" t="n">
        <f aca="false">O18/10*10</f>
        <v>6</v>
      </c>
      <c r="X18" s="28" t="n">
        <f aca="false">SUM(P18:S18)</f>
        <v>27.75</v>
      </c>
      <c r="Y18" s="29" t="n">
        <f aca="false">SUM(T18:W18)</f>
        <v>40</v>
      </c>
      <c r="Z18" s="31" t="n">
        <f aca="false">X18+Y18</f>
        <v>67.75</v>
      </c>
      <c r="AA18" s="32" t="n">
        <v>1</v>
      </c>
      <c r="AB18" s="32" t="n">
        <v>1</v>
      </c>
      <c r="AC18" s="32" t="n">
        <v>0</v>
      </c>
      <c r="AD18" s="32" t="n">
        <v>0</v>
      </c>
      <c r="AE18" s="33"/>
    </row>
    <row r="19" customFormat="false" ht="15" hidden="false" customHeight="false" outlineLevel="0" collapsed="false">
      <c r="A19" s="18" t="n">
        <v>17</v>
      </c>
      <c r="B19" s="19" t="n">
        <v>67657</v>
      </c>
      <c r="C19" s="20" t="s">
        <v>65</v>
      </c>
      <c r="D19" s="21" t="s">
        <v>66</v>
      </c>
      <c r="E19" s="21" t="s">
        <v>37</v>
      </c>
      <c r="F19" s="36" t="n">
        <v>10000</v>
      </c>
      <c r="G19" s="37" t="n">
        <v>5000</v>
      </c>
      <c r="H19" s="38" t="n">
        <v>7</v>
      </c>
      <c r="I19" s="39" t="n">
        <v>7</v>
      </c>
      <c r="J19" s="39" t="n">
        <v>7</v>
      </c>
      <c r="K19" s="39" t="n">
        <v>6.5</v>
      </c>
      <c r="L19" s="39" t="n">
        <v>7</v>
      </c>
      <c r="M19" s="39" t="n">
        <v>6.5</v>
      </c>
      <c r="N19" s="26" t="n">
        <v>7</v>
      </c>
      <c r="O19" s="27" t="n">
        <v>6</v>
      </c>
      <c r="P19" s="28" t="n">
        <f aca="false">H19/10*15</f>
        <v>10.5</v>
      </c>
      <c r="Q19" s="29" t="n">
        <f aca="false">I19/10*5</f>
        <v>3.5</v>
      </c>
      <c r="R19" s="29" t="n">
        <f aca="false">J19/10*10</f>
        <v>7</v>
      </c>
      <c r="S19" s="29" t="n">
        <f aca="false">K19/10*10</f>
        <v>6.5</v>
      </c>
      <c r="T19" s="29" t="n">
        <f aca="false">L19/10*20</f>
        <v>14</v>
      </c>
      <c r="U19" s="29" t="n">
        <f aca="false">M19/10*20</f>
        <v>13</v>
      </c>
      <c r="V19" s="29" t="n">
        <f aca="false">N19/10*10</f>
        <v>7</v>
      </c>
      <c r="W19" s="30" t="n">
        <f aca="false">O19/10*10</f>
        <v>6</v>
      </c>
      <c r="X19" s="28" t="n">
        <f aca="false">SUM(P19:S19)</f>
        <v>27.5</v>
      </c>
      <c r="Y19" s="29" t="n">
        <f aca="false">SUM(T19:W19)</f>
        <v>40</v>
      </c>
      <c r="Z19" s="31" t="n">
        <f aca="false">X19+Y19</f>
        <v>67.5</v>
      </c>
      <c r="AA19" s="32" t="n">
        <v>1</v>
      </c>
      <c r="AB19" s="32" t="n">
        <v>1</v>
      </c>
      <c r="AC19" s="32" t="n">
        <v>0</v>
      </c>
      <c r="AD19" s="32" t="n">
        <v>0</v>
      </c>
      <c r="AE19" s="33"/>
    </row>
    <row r="20" customFormat="false" ht="15" hidden="false" customHeight="false" outlineLevel="0" collapsed="false">
      <c r="A20" s="18" t="n">
        <v>18</v>
      </c>
      <c r="B20" s="19" t="n">
        <v>67678</v>
      </c>
      <c r="C20" s="20" t="s">
        <v>67</v>
      </c>
      <c r="D20" s="21" t="s">
        <v>68</v>
      </c>
      <c r="E20" s="22" t="s">
        <v>37</v>
      </c>
      <c r="F20" s="23" t="n">
        <v>20000</v>
      </c>
      <c r="G20" s="24" t="n">
        <v>10000</v>
      </c>
      <c r="H20" s="25" t="n">
        <v>7</v>
      </c>
      <c r="I20" s="26" t="n">
        <v>6</v>
      </c>
      <c r="J20" s="26" t="n">
        <v>7.5</v>
      </c>
      <c r="K20" s="26" t="n">
        <v>7.5</v>
      </c>
      <c r="L20" s="26" t="n">
        <v>7</v>
      </c>
      <c r="M20" s="26" t="n">
        <v>6</v>
      </c>
      <c r="N20" s="26" t="n">
        <v>7</v>
      </c>
      <c r="O20" s="27" t="n">
        <v>6</v>
      </c>
      <c r="P20" s="28" t="n">
        <f aca="false">H20/10*15</f>
        <v>10.5</v>
      </c>
      <c r="Q20" s="29" t="n">
        <f aca="false">I20/10*5</f>
        <v>3</v>
      </c>
      <c r="R20" s="29" t="n">
        <f aca="false">J20/10*10</f>
        <v>7.5</v>
      </c>
      <c r="S20" s="29" t="n">
        <f aca="false">K20/10*10</f>
        <v>7.5</v>
      </c>
      <c r="T20" s="29" t="n">
        <f aca="false">L20/10*20</f>
        <v>14</v>
      </c>
      <c r="U20" s="29" t="n">
        <f aca="false">M20/10*20</f>
        <v>12</v>
      </c>
      <c r="V20" s="29" t="n">
        <f aca="false">N20/10*10</f>
        <v>7</v>
      </c>
      <c r="W20" s="30" t="n">
        <f aca="false">O20/10*10</f>
        <v>6</v>
      </c>
      <c r="X20" s="28" t="n">
        <f aca="false">SUM(P20:S20)</f>
        <v>28.5</v>
      </c>
      <c r="Y20" s="29" t="n">
        <f aca="false">SUM(T20:W20)</f>
        <v>39</v>
      </c>
      <c r="Z20" s="31" t="n">
        <f aca="false">X20+Y20</f>
        <v>67.5</v>
      </c>
      <c r="AA20" s="32" t="n">
        <v>0</v>
      </c>
      <c r="AB20" s="32" t="n">
        <v>0</v>
      </c>
      <c r="AC20" s="32" t="n">
        <v>0</v>
      </c>
      <c r="AD20" s="32" t="n">
        <v>0</v>
      </c>
      <c r="AE20" s="33"/>
    </row>
    <row r="21" customFormat="false" ht="15" hidden="false" customHeight="false" outlineLevel="0" collapsed="false">
      <c r="A21" s="18" t="n">
        <v>19</v>
      </c>
      <c r="B21" s="19" t="n">
        <v>67704</v>
      </c>
      <c r="C21" s="20" t="s">
        <v>69</v>
      </c>
      <c r="D21" s="21" t="s">
        <v>70</v>
      </c>
      <c r="E21" s="22" t="s">
        <v>37</v>
      </c>
      <c r="F21" s="23" t="n">
        <v>20000</v>
      </c>
      <c r="G21" s="24" t="n">
        <v>10000</v>
      </c>
      <c r="H21" s="25" t="n">
        <v>6.5</v>
      </c>
      <c r="I21" s="26" t="n">
        <v>6.5</v>
      </c>
      <c r="J21" s="26" t="n">
        <v>7</v>
      </c>
      <c r="K21" s="26" t="n">
        <v>7</v>
      </c>
      <c r="L21" s="26" t="n">
        <v>7</v>
      </c>
      <c r="M21" s="26" t="n">
        <v>6</v>
      </c>
      <c r="N21" s="26" t="n">
        <v>7</v>
      </c>
      <c r="O21" s="27" t="n">
        <v>6</v>
      </c>
      <c r="P21" s="28" t="n">
        <f aca="false">H21/10*15</f>
        <v>9.75</v>
      </c>
      <c r="Q21" s="29" t="n">
        <f aca="false">I21/10*5</f>
        <v>3.25</v>
      </c>
      <c r="R21" s="29" t="n">
        <f aca="false">J21/10*10</f>
        <v>7</v>
      </c>
      <c r="S21" s="29" t="n">
        <f aca="false">K21/10*10</f>
        <v>7</v>
      </c>
      <c r="T21" s="29" t="n">
        <f aca="false">L21/10*20</f>
        <v>14</v>
      </c>
      <c r="U21" s="29" t="n">
        <f aca="false">M21/10*20</f>
        <v>12</v>
      </c>
      <c r="V21" s="29" t="n">
        <f aca="false">N21/10*10</f>
        <v>7</v>
      </c>
      <c r="W21" s="30" t="n">
        <f aca="false">O21/10*10</f>
        <v>6</v>
      </c>
      <c r="X21" s="28" t="n">
        <f aca="false">SUM(P21:S21)</f>
        <v>27</v>
      </c>
      <c r="Y21" s="29" t="n">
        <f aca="false">SUM(T21:W21)</f>
        <v>39</v>
      </c>
      <c r="Z21" s="31" t="n">
        <f aca="false">X21+Y21</f>
        <v>66</v>
      </c>
      <c r="AA21" s="32" t="n">
        <v>1</v>
      </c>
      <c r="AB21" s="32" t="n">
        <v>1</v>
      </c>
      <c r="AC21" s="32" t="n">
        <v>1</v>
      </c>
      <c r="AD21" s="32" t="n">
        <v>0</v>
      </c>
      <c r="AE21" s="33"/>
    </row>
    <row r="22" s="41" customFormat="true" ht="15" hidden="false" customHeight="false" outlineLevel="0" collapsed="false">
      <c r="A22" s="18" t="n">
        <v>20</v>
      </c>
      <c r="B22" s="19" t="n">
        <v>67700</v>
      </c>
      <c r="C22" s="20" t="s">
        <v>71</v>
      </c>
      <c r="D22" s="21" t="s">
        <v>72</v>
      </c>
      <c r="E22" s="22" t="s">
        <v>37</v>
      </c>
      <c r="F22" s="23" t="n">
        <v>9717</v>
      </c>
      <c r="G22" s="24" t="n">
        <v>4858.5</v>
      </c>
      <c r="H22" s="25" t="n">
        <v>7</v>
      </c>
      <c r="I22" s="26" t="n">
        <v>6</v>
      </c>
      <c r="J22" s="26" t="n">
        <v>6.5</v>
      </c>
      <c r="K22" s="26" t="n">
        <v>6.5</v>
      </c>
      <c r="L22" s="26" t="n">
        <v>7</v>
      </c>
      <c r="M22" s="26" t="n">
        <v>6</v>
      </c>
      <c r="N22" s="26" t="n">
        <v>7.5</v>
      </c>
      <c r="O22" s="27" t="n">
        <v>6</v>
      </c>
      <c r="P22" s="28" t="n">
        <f aca="false">H22/10*15</f>
        <v>10.5</v>
      </c>
      <c r="Q22" s="29" t="n">
        <f aca="false">I22/10*5</f>
        <v>3</v>
      </c>
      <c r="R22" s="29" t="n">
        <f aca="false">J22/10*10</f>
        <v>6.5</v>
      </c>
      <c r="S22" s="29" t="n">
        <f aca="false">K22/10*10</f>
        <v>6.5</v>
      </c>
      <c r="T22" s="29" t="n">
        <f aca="false">L22/10*20</f>
        <v>14</v>
      </c>
      <c r="U22" s="29" t="n">
        <f aca="false">M22/10*20</f>
        <v>12</v>
      </c>
      <c r="V22" s="29" t="n">
        <f aca="false">N22/10*10</f>
        <v>7.5</v>
      </c>
      <c r="W22" s="30" t="n">
        <f aca="false">O22/10*10</f>
        <v>6</v>
      </c>
      <c r="X22" s="28" t="n">
        <f aca="false">SUM(P22:S22)</f>
        <v>26.5</v>
      </c>
      <c r="Y22" s="29" t="n">
        <f aca="false">SUM(T22:W22)</f>
        <v>39.5</v>
      </c>
      <c r="Z22" s="31" t="n">
        <f aca="false">X22+Y22</f>
        <v>66</v>
      </c>
      <c r="AA22" s="32" t="n">
        <v>1</v>
      </c>
      <c r="AB22" s="32" t="n">
        <v>1</v>
      </c>
      <c r="AC22" s="32" t="n">
        <v>0</v>
      </c>
      <c r="AD22" s="32" t="n">
        <v>0</v>
      </c>
      <c r="AE22" s="33"/>
    </row>
    <row r="23" customFormat="false" ht="15" hidden="false" customHeight="false" outlineLevel="0" collapsed="false">
      <c r="A23" s="18" t="n">
        <v>21</v>
      </c>
      <c r="B23" s="19" t="n">
        <v>67691</v>
      </c>
      <c r="C23" s="20" t="s">
        <v>73</v>
      </c>
      <c r="D23" s="21" t="s">
        <v>74</v>
      </c>
      <c r="E23" s="22" t="s">
        <v>44</v>
      </c>
      <c r="F23" s="23" t="n">
        <v>20000</v>
      </c>
      <c r="G23" s="24" t="n">
        <v>10000</v>
      </c>
      <c r="H23" s="25" t="n">
        <v>7</v>
      </c>
      <c r="I23" s="26" t="n">
        <v>7</v>
      </c>
      <c r="J23" s="26" t="n">
        <v>6.5</v>
      </c>
      <c r="K23" s="26" t="n">
        <v>7</v>
      </c>
      <c r="L23" s="26" t="n">
        <v>6.5</v>
      </c>
      <c r="M23" s="26" t="n">
        <v>6</v>
      </c>
      <c r="N23" s="26" t="n">
        <v>7</v>
      </c>
      <c r="O23" s="27" t="n">
        <v>6</v>
      </c>
      <c r="P23" s="28" t="n">
        <f aca="false">H23/10*15</f>
        <v>10.5</v>
      </c>
      <c r="Q23" s="29" t="n">
        <f aca="false">I23/10*5</f>
        <v>3.5</v>
      </c>
      <c r="R23" s="29" t="n">
        <f aca="false">J23/10*10</f>
        <v>6.5</v>
      </c>
      <c r="S23" s="29" t="n">
        <f aca="false">K23/10*10</f>
        <v>7</v>
      </c>
      <c r="T23" s="29" t="n">
        <f aca="false">L23/10*20</f>
        <v>13</v>
      </c>
      <c r="U23" s="29" t="n">
        <f aca="false">M23/10*20</f>
        <v>12</v>
      </c>
      <c r="V23" s="29" t="n">
        <f aca="false">N23/10*10</f>
        <v>7</v>
      </c>
      <c r="W23" s="30" t="n">
        <f aca="false">O23/10*10</f>
        <v>6</v>
      </c>
      <c r="X23" s="28" t="n">
        <f aca="false">SUM(P23:S23)</f>
        <v>27.5</v>
      </c>
      <c r="Y23" s="29" t="n">
        <f aca="false">SUM(T23:W23)</f>
        <v>38</v>
      </c>
      <c r="Z23" s="31" t="n">
        <f aca="false">X23+Y23</f>
        <v>65.5</v>
      </c>
      <c r="AA23" s="32" t="n">
        <v>0</v>
      </c>
      <c r="AB23" s="32" t="n">
        <v>0</v>
      </c>
      <c r="AC23" s="32" t="n">
        <v>0</v>
      </c>
      <c r="AD23" s="32" t="n">
        <v>0</v>
      </c>
      <c r="AE23" s="33"/>
    </row>
    <row r="24" customFormat="false" ht="15" hidden="false" customHeight="false" outlineLevel="0" collapsed="false">
      <c r="A24" s="18" t="n">
        <v>22</v>
      </c>
      <c r="B24" s="19" t="n">
        <v>67680</v>
      </c>
      <c r="C24" s="20" t="s">
        <v>75</v>
      </c>
      <c r="D24" s="21" t="s">
        <v>76</v>
      </c>
      <c r="E24" s="22" t="s">
        <v>37</v>
      </c>
      <c r="F24" s="23" t="n">
        <v>20000</v>
      </c>
      <c r="G24" s="24" t="n">
        <v>10000</v>
      </c>
      <c r="H24" s="25" t="n">
        <v>6.5</v>
      </c>
      <c r="I24" s="26" t="n">
        <v>5.5</v>
      </c>
      <c r="J24" s="26" t="n">
        <v>6</v>
      </c>
      <c r="K24" s="26" t="n">
        <v>6.5</v>
      </c>
      <c r="L24" s="26" t="n">
        <v>7</v>
      </c>
      <c r="M24" s="26" t="n">
        <v>6</v>
      </c>
      <c r="N24" s="26" t="n">
        <v>7</v>
      </c>
      <c r="O24" s="27" t="n">
        <v>6</v>
      </c>
      <c r="P24" s="28" t="n">
        <f aca="false">H24/10*15</f>
        <v>9.75</v>
      </c>
      <c r="Q24" s="29" t="n">
        <f aca="false">I24/10*5</f>
        <v>2.75</v>
      </c>
      <c r="R24" s="29" t="n">
        <f aca="false">J24/10*10</f>
        <v>6</v>
      </c>
      <c r="S24" s="29" t="n">
        <f aca="false">K24/10*10</f>
        <v>6.5</v>
      </c>
      <c r="T24" s="29" t="n">
        <f aca="false">L24/10*20</f>
        <v>14</v>
      </c>
      <c r="U24" s="29" t="n">
        <f aca="false">M24/10*20</f>
        <v>12</v>
      </c>
      <c r="V24" s="29" t="n">
        <f aca="false">N24/10*10</f>
        <v>7</v>
      </c>
      <c r="W24" s="30" t="n">
        <f aca="false">O24/10*10</f>
        <v>6</v>
      </c>
      <c r="X24" s="28" t="n">
        <f aca="false">SUM(P24:S24)</f>
        <v>25</v>
      </c>
      <c r="Y24" s="29" t="n">
        <f aca="false">SUM(T24:W24)</f>
        <v>39</v>
      </c>
      <c r="Z24" s="31" t="n">
        <f aca="false">X24+Y24</f>
        <v>64</v>
      </c>
      <c r="AA24" s="32" t="n">
        <v>0</v>
      </c>
      <c r="AB24" s="32" t="n">
        <v>0</v>
      </c>
      <c r="AC24" s="32" t="n">
        <v>0</v>
      </c>
      <c r="AD24" s="32" t="n">
        <v>0</v>
      </c>
      <c r="AE24" s="33"/>
    </row>
    <row r="25" customFormat="false" ht="15" hidden="false" customHeight="false" outlineLevel="0" collapsed="false">
      <c r="A25" s="43" t="n">
        <v>23</v>
      </c>
      <c r="B25" s="44" t="n">
        <v>67564</v>
      </c>
      <c r="C25" s="45" t="s">
        <v>77</v>
      </c>
      <c r="D25" s="46" t="s">
        <v>78</v>
      </c>
      <c r="E25" s="46" t="s">
        <v>79</v>
      </c>
      <c r="F25" s="47" t="n">
        <v>10000</v>
      </c>
      <c r="G25" s="48" t="n">
        <v>5000</v>
      </c>
      <c r="H25" s="49" t="n">
        <v>7</v>
      </c>
      <c r="I25" s="50" t="n">
        <v>5.5</v>
      </c>
      <c r="J25" s="50" t="n">
        <v>6</v>
      </c>
      <c r="K25" s="50" t="n">
        <v>6</v>
      </c>
      <c r="L25" s="50" t="n">
        <v>6.5</v>
      </c>
      <c r="M25" s="50" t="n">
        <v>6</v>
      </c>
      <c r="N25" s="50" t="n">
        <v>7</v>
      </c>
      <c r="O25" s="51" t="n">
        <v>6</v>
      </c>
      <c r="P25" s="52" t="n">
        <f aca="false">H25/10*15</f>
        <v>10.5</v>
      </c>
      <c r="Q25" s="53" t="n">
        <f aca="false">I25/10*5</f>
        <v>2.75</v>
      </c>
      <c r="R25" s="53" t="n">
        <f aca="false">J25/10*10</f>
        <v>6</v>
      </c>
      <c r="S25" s="53" t="n">
        <f aca="false">K25/10*10</f>
        <v>6</v>
      </c>
      <c r="T25" s="53" t="n">
        <f aca="false">L25/10*20</f>
        <v>13</v>
      </c>
      <c r="U25" s="53" t="n">
        <f aca="false">M25/10*20</f>
        <v>12</v>
      </c>
      <c r="V25" s="53" t="n">
        <f aca="false">N25/10*10</f>
        <v>7</v>
      </c>
      <c r="W25" s="54" t="n">
        <f aca="false">O25/10*10</f>
        <v>6</v>
      </c>
      <c r="X25" s="28" t="n">
        <f aca="false">SUM(P25:S25)</f>
        <v>25.25</v>
      </c>
      <c r="Y25" s="29" t="n">
        <f aca="false">SUM(T25:W25)</f>
        <v>38</v>
      </c>
      <c r="Z25" s="31" t="n">
        <f aca="false">X25+Y25</f>
        <v>63.25</v>
      </c>
      <c r="AA25" s="55" t="n">
        <v>0</v>
      </c>
      <c r="AB25" s="55" t="n">
        <v>0</v>
      </c>
      <c r="AC25" s="55" t="n">
        <v>1</v>
      </c>
      <c r="AD25" s="55" t="n">
        <v>0</v>
      </c>
      <c r="AE25" s="33"/>
    </row>
    <row r="26" customFormat="false" ht="15" hidden="false" customHeight="false" outlineLevel="0" collapsed="false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Z26" s="57" t="s">
        <v>80</v>
      </c>
      <c r="AA26" s="56"/>
      <c r="AB26" s="56"/>
      <c r="AC26" s="56"/>
      <c r="AD26" s="56"/>
    </row>
    <row r="27" customFormat="false" ht="15" hidden="false" customHeight="false" outlineLevel="0" collapsed="false">
      <c r="A27" s="56" t="s">
        <v>81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Z27" s="57"/>
      <c r="AA27" s="56"/>
      <c r="AB27" s="56"/>
      <c r="AC27" s="56"/>
      <c r="AD27" s="56"/>
    </row>
    <row r="28" customFormat="false" ht="15" hidden="false" customHeight="false" outlineLevel="0" collapsed="false">
      <c r="A28" s="58" t="s">
        <v>82</v>
      </c>
      <c r="B28" s="59" t="s">
        <v>83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Z28" s="56"/>
      <c r="AA28" s="56"/>
      <c r="AB28" s="56"/>
      <c r="AC28" s="56"/>
      <c r="AD28" s="56"/>
    </row>
    <row r="29" customFormat="false" ht="40.25" hidden="false" customHeight="false" outlineLevel="0" collapsed="false">
      <c r="A29" s="60" t="s">
        <v>15</v>
      </c>
      <c r="B29" s="61" t="s">
        <v>84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Z29" s="56"/>
      <c r="AA29" s="56"/>
      <c r="AB29" s="56"/>
      <c r="AC29" s="56"/>
      <c r="AD29" s="56"/>
    </row>
    <row r="30" customFormat="false" ht="30.55" hidden="false" customHeight="false" outlineLevel="0" collapsed="false">
      <c r="A30" s="62" t="s">
        <v>16</v>
      </c>
      <c r="B30" s="63" t="s">
        <v>85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Z30" s="56"/>
      <c r="AA30" s="56"/>
      <c r="AB30" s="56"/>
      <c r="AC30" s="56"/>
      <c r="AD30" s="56"/>
    </row>
    <row r="31" customFormat="false" ht="30.55" hidden="false" customHeight="false" outlineLevel="0" collapsed="false">
      <c r="A31" s="62" t="s">
        <v>17</v>
      </c>
      <c r="B31" s="63" t="s">
        <v>86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Z31" s="56"/>
      <c r="AA31" s="56"/>
      <c r="AB31" s="56"/>
      <c r="AC31" s="56"/>
      <c r="AD31" s="56"/>
    </row>
    <row r="32" customFormat="false" ht="30.55" hidden="false" customHeight="false" outlineLevel="0" collapsed="false">
      <c r="A32" s="62" t="s">
        <v>18</v>
      </c>
      <c r="B32" s="63" t="s">
        <v>87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Z32" s="56"/>
      <c r="AA32" s="56"/>
      <c r="AB32" s="56"/>
      <c r="AC32" s="56"/>
      <c r="AD32" s="56"/>
    </row>
    <row r="33" customFormat="false" ht="40.25" hidden="false" customHeight="false" outlineLevel="0" collapsed="false">
      <c r="A33" s="62" t="s">
        <v>19</v>
      </c>
      <c r="B33" s="63" t="s">
        <v>88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Z33" s="56"/>
      <c r="AA33" s="56"/>
      <c r="AB33" s="56"/>
      <c r="AC33" s="56"/>
      <c r="AD33" s="56"/>
    </row>
    <row r="34" customFormat="false" ht="30.55" hidden="false" customHeight="false" outlineLevel="0" collapsed="false">
      <c r="A34" s="62" t="s">
        <v>20</v>
      </c>
      <c r="B34" s="63" t="s">
        <v>89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Z34" s="56"/>
      <c r="AA34" s="56"/>
      <c r="AB34" s="56"/>
      <c r="AC34" s="56"/>
      <c r="AD34" s="56"/>
    </row>
    <row r="35" customFormat="false" ht="20.85" hidden="false" customHeight="false" outlineLevel="0" collapsed="false">
      <c r="A35" s="62" t="s">
        <v>21</v>
      </c>
      <c r="B35" s="63" t="s">
        <v>90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Z35" s="56"/>
      <c r="AA35" s="56"/>
      <c r="AB35" s="56"/>
      <c r="AC35" s="56"/>
      <c r="AD35" s="56"/>
    </row>
    <row r="36" customFormat="false" ht="49.95" hidden="false" customHeight="false" outlineLevel="0" collapsed="false">
      <c r="A36" s="64" t="s">
        <v>22</v>
      </c>
      <c r="B36" s="65" t="s">
        <v>91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Z36" s="56"/>
      <c r="AA36" s="56"/>
      <c r="AB36" s="56"/>
      <c r="AC36" s="56"/>
      <c r="AD36" s="56"/>
    </row>
    <row r="37" customFormat="false" ht="30.55" hidden="false" customHeight="false" outlineLevel="0" collapsed="false">
      <c r="A37" s="66" t="s">
        <v>26</v>
      </c>
      <c r="B37" s="67" t="s">
        <v>92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Z37" s="56"/>
      <c r="AA37" s="56"/>
      <c r="AB37" s="56"/>
      <c r="AC37" s="56"/>
      <c r="AD37" s="56"/>
    </row>
    <row r="38" customFormat="false" ht="59.7" hidden="false" customHeight="false" outlineLevel="0" collapsed="false">
      <c r="A38" s="62" t="s">
        <v>27</v>
      </c>
      <c r="B38" s="63" t="s">
        <v>93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Z38" s="56"/>
      <c r="AA38" s="56"/>
      <c r="AB38" s="56"/>
      <c r="AC38" s="56"/>
      <c r="AD38" s="56"/>
    </row>
    <row r="39" customFormat="false" ht="40.25" hidden="false" customHeight="false" outlineLevel="0" collapsed="false">
      <c r="A39" s="62" t="s">
        <v>28</v>
      </c>
      <c r="B39" s="63" t="s">
        <v>94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Z39" s="56"/>
      <c r="AA39" s="56"/>
      <c r="AB39" s="56"/>
      <c r="AC39" s="56"/>
      <c r="AD39" s="56"/>
    </row>
    <row r="40" customFormat="false" ht="40.25" hidden="false" customHeight="false" outlineLevel="0" collapsed="false">
      <c r="A40" s="64" t="s">
        <v>29</v>
      </c>
      <c r="B40" s="65" t="s">
        <v>95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Z40" s="56"/>
      <c r="AA40" s="56"/>
      <c r="AB40" s="56"/>
      <c r="AC40" s="56"/>
      <c r="AD40" s="56"/>
    </row>
  </sheetData>
  <sheetProtection algorithmName="SHA-512" hashValue="GYj0ZrVdHFOdWsmvb5tdKhOCi/MPVLmtBmkakbJMQc/pS5KKGOfK4wCt8Gv8/dm1ZIY3R/lKKQXi2d2WqezZyg==" saltValue="iPo7J7/O+u4KlYWJyD7fQQ==" spinCount="100000" sheet="true" objects="true" scenarios="true"/>
  <mergeCells count="2">
    <mergeCell ref="H1:O1"/>
    <mergeCell ref="P1:W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2024-12-09T11:51:56Z</dcterms:created>
  <dc:creator>Fabio Travagliati</dc:creator>
  <dc:description/>
  <dc:language>it-IT</dc:language>
  <cp:lastModifiedBy>Giorgio Tangherlini</cp:lastModifiedBy>
  <dcterms:modified xsi:type="dcterms:W3CDTF">2025-01-21T13:28:22Z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