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testazione Az.1.3 e 21.1 P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<sst xmlns="http://schemas.openxmlformats.org/spreadsheetml/2006/main" count="491" uniqueCount="316">
  <si>
    <t xml:space="preserve">ALLEGATO A: PR MARCHE FESR 2021-2027 - AZIONE 1.1.1 - BANDO “RICERCA E SVILUPPO PER INNOVARE LE MARCHE” - Liquidazione anticipazione alle imprese capofila (in forma aggregata), di cui alla graduatoria 2 approvata con decreto 149/SVE del 24.04.2024   </t>
  </si>
  <si>
    <t xml:space="preserve">  </t>
  </si>
  <si>
    <t xml:space="preserve">IMPEGNI ASSUNTI CON DDD n. 323/SVE del 01/07/2024 - ANNUALITÀ 2025 -                                     CONSERVATI CON DECRETO 19/BRF del 31/01/2025</t>
  </si>
  <si>
    <t xml:space="preserve">   </t>
  </si>
  <si>
    <t xml:space="preserve"> </t>
  </si>
  <si>
    <t xml:space="preserve">CAPITOLO
2140520173
(quota UE 50%)</t>
  </si>
  <si>
    <t xml:space="preserve">CAPITOLO
2140520174
(quota STATO 35%)</t>
  </si>
  <si>
    <t xml:space="preserve">CAPITOLO
2140520175
(quota REGIONE 15%)</t>
  </si>
  <si>
    <t xml:space="preserve">SEDE LEGALE</t>
  </si>
  <si>
    <t xml:space="preserve">SEDE OPERATIVA</t>
  </si>
  <si>
    <t xml:space="preserve">Impegno 7216/2024 </t>
  </si>
  <si>
    <t xml:space="preserve">Impegno 7217/2024 </t>
  </si>
  <si>
    <t xml:space="preserve">Impegno 7218/2024 </t>
  </si>
  <si>
    <t xml:space="preserve">n.</t>
  </si>
  <si>
    <t xml:space="preserve">ID SIGEF</t>
  </si>
  <si>
    <t xml:space="preserve">RAGIONE SOCIALE IMPRESE IN FORMA AGGREGATA * </t>
  </si>
  <si>
    <t xml:space="preserve">C.F. / P.IVA</t>
  </si>
  <si>
    <t xml:space="preserve">INDIRIZZO</t>
  </si>
  <si>
    <t xml:space="preserve">COMUNE</t>
  </si>
  <si>
    <t xml:space="preserve">CAP </t>
  </si>
  <si>
    <t xml:space="preserve">PROV</t>
  </si>
  <si>
    <t xml:space="preserve">CAP</t>
  </si>
  <si>
    <t xml:space="preserve">TITOLO PROGETTO</t>
  </si>
  <si>
    <t xml:space="preserve">CUP</t>
  </si>
  <si>
    <t xml:space="preserve">Accettazione contributo </t>
  </si>
  <si>
    <t xml:space="preserve">Data presentazione  richiesta di liquidazione a titolo di anticipazione sulla piattaforma SIGEF</t>
  </si>
  <si>
    <t xml:space="preserve">Ente Fideiussore</t>
  </si>
  <si>
    <t xml:space="preserve">N. Polizza</t>
  </si>
  <si>
    <t xml:space="preserve">Pec di Conferma validità polizza </t>
  </si>
  <si>
    <t xml:space="preserve">Data richiesta informazione antimafia</t>
  </si>
  <si>
    <t xml:space="preserve">Data ottenimento informazione antimafia (scadenza 12 mesi)</t>
  </si>
  <si>
    <t xml:space="preserve">DURC data scadenza</t>
  </si>
  <si>
    <t xml:space="preserve">Visura Deggendorf</t>
  </si>
  <si>
    <t xml:space="preserve">RNA COR</t>
  </si>
  <si>
    <t xml:space="preserve"> INVESTIMENTO AMMESSO IMPRESA</t>
  </si>
  <si>
    <t xml:space="preserve">CONTRIBUTO CONCESSO IMPRESA</t>
  </si>
  <si>
    <t xml:space="preserve">TOTALE INVESTIMENO AMMESSO</t>
  </si>
  <si>
    <t xml:space="preserve">TOTALE CONTRIBUTO CONCESSO</t>
  </si>
  <si>
    <t xml:space="preserve">LIQUIDAZIONE ANTICIPO</t>
  </si>
  <si>
    <t xml:space="preserve">Nr Beneficiario SIAGI</t>
  </si>
  <si>
    <t xml:space="preserve">CONTRIBUTO ANTICIPO 
</t>
  </si>
  <si>
    <t xml:space="preserve">IMPORTO
SUB</t>
  </si>
  <si>
    <t xml:space="preserve">N. 
SUB</t>
  </si>
  <si>
    <t xml:space="preserve">MORETTI ITALIA DESIGN SPA</t>
  </si>
  <si>
    <t xml:space="preserve">02043220413</t>
  </si>
  <si>
    <t xml:space="preserve">VIA ENRICO FERMI 30</t>
  </si>
  <si>
    <t xml:space="preserve">LUNANO</t>
  </si>
  <si>
    <t xml:space="preserve">61026</t>
  </si>
  <si>
    <t xml:space="preserve">PU</t>
  </si>
  <si>
    <t xml:space="preserve">INTELI - Intelligence in living comfort </t>
  </si>
  <si>
    <t xml:space="preserve">B39J24001070007</t>
  </si>
  <si>
    <t xml:space="preserve">1014957|05/08/2024|R_MARCHE|GRM|SVE|A|330.30/2023/ICIN/98</t>
  </si>
  <si>
    <t xml:space="preserve">1384096|30/10/2024|R_MARCHE|GRM|SVE|A|330.30/2023/ICIN/98</t>
  </si>
  <si>
    <t xml:space="preserve">Revo Insurance Spa</t>
  </si>
  <si>
    <t xml:space="preserve">validità verificata sul sito , vai alla sez. servizi e inserire codice controllo 83</t>
  </si>
  <si>
    <t xml:space="preserve">32674681 del 12/02/2025</t>
  </si>
  <si>
    <t xml:space="preserve">826266</t>
  </si>
  <si>
    <t xml:space="preserve">10868/2024</t>
  </si>
  <si>
    <t xml:space="preserve">10916/2024</t>
  </si>
  <si>
    <t xml:space="preserve">10964/2024</t>
  </si>
  <si>
    <t xml:space="preserve">BEST.COLD S.R.L.</t>
  </si>
  <si>
    <t xml:space="preserve">02317220412</t>
  </si>
  <si>
    <t xml:space="preserve">VIA GUIDO ROSSA 20</t>
  </si>
  <si>
    <t xml:space="preserve">VALLEFOGLIA</t>
  </si>
  <si>
    <t xml:space="preserve">61022</t>
  </si>
  <si>
    <t xml:space="preserve">VIA GUIDO ROSSA - FRAZIONE TALACCHIO 20</t>
  </si>
  <si>
    <t xml:space="preserve">Reale Mutua</t>
  </si>
  <si>
    <t xml:space="preserve">2024/50/2703515</t>
  </si>
  <si>
    <t xml:space="preserve">uscita 0022448|08/01/2025|R_MARCHE|GRM|SVE|P|330.30/2023/ICIN/98; entrata 0030676|09/01/2025|R_MARCHE|GRM|SVE|A|330.30/2023/ICIN/98</t>
  </si>
  <si>
    <t xml:space="preserve">32674686 del 12/02/2025</t>
  </si>
  <si>
    <t xml:space="preserve">COMPOSIT S.R.L.</t>
  </si>
  <si>
    <t xml:space="preserve">03039430156</t>
  </si>
  <si>
    <t xml:space="preserve">STRADA PROVINCIALE FOGLIENSE 41</t>
  </si>
  <si>
    <t xml:space="preserve">validità verificata sul sito , vai alla sez. servizi e inserire codice controllo 54</t>
  </si>
  <si>
    <t xml:space="preserve">32674690 del 12/02/2025</t>
  </si>
  <si>
    <t xml:space="preserve">EFFEBI SPA</t>
  </si>
  <si>
    <t xml:space="preserve">02084520416</t>
  </si>
  <si>
    <t xml:space="preserve">VIA DELLE INDUSTRIE 8</t>
  </si>
  <si>
    <t xml:space="preserve">SANT'IPPOLITO</t>
  </si>
  <si>
    <t xml:space="preserve">61040</t>
  </si>
  <si>
    <t xml:space="preserve">validità verificata sul sito , vai alla sez. servizi e inserire codice controllo 40</t>
  </si>
  <si>
    <t xml:space="preserve">32674727 del 12/02/2025</t>
  </si>
  <si>
    <t xml:space="preserve">ASTER CUCINE S.P.A.</t>
  </si>
  <si>
    <t xml:space="preserve">00880660410</t>
  </si>
  <si>
    <t xml:space="preserve">VIA FERRARO MANLIO SNC</t>
  </si>
  <si>
    <t xml:space="preserve">PESARO</t>
  </si>
  <si>
    <t xml:space="preserve">61100</t>
  </si>
  <si>
    <t xml:space="preserve">VIA FERRARO MANLIO 45</t>
  </si>
  <si>
    <t xml:space="preserve">61122</t>
  </si>
  <si>
    <t xml:space="preserve">validità verificata sul sito , vai alla sez. servizi e inserire codice controllo 74</t>
  </si>
  <si>
    <t xml:space="preserve">32674738 del 12/02/2025</t>
  </si>
  <si>
    <t xml:space="preserve">MOBILPREF S.P.A.</t>
  </si>
  <si>
    <t xml:space="preserve">00515860427</t>
  </si>
  <si>
    <t xml:space="preserve">VIA CARLO MACCARI 10</t>
  </si>
  <si>
    <t xml:space="preserve">ANCONA</t>
  </si>
  <si>
    <t xml:space="preserve">60131</t>
  </si>
  <si>
    <t xml:space="preserve">AN</t>
  </si>
  <si>
    <t xml:space="preserve">60124</t>
  </si>
  <si>
    <t xml:space="preserve">NON RICHIESTO</t>
  </si>
  <si>
    <t xml:space="preserve">MOBILI AVENANTI SRL</t>
  </si>
  <si>
    <t xml:space="preserve">01497480416</t>
  </si>
  <si>
    <t xml:space="preserve">VIA I MAGGIO 6</t>
  </si>
  <si>
    <t xml:space="preserve">FRATTE ROSA</t>
  </si>
  <si>
    <t xml:space="preserve">DON DIEGO S.R.L.</t>
  </si>
  <si>
    <t xml:space="preserve">01517770432</t>
  </si>
  <si>
    <t xml:space="preserve">VIA PIETRO NENNI, 62</t>
  </si>
  <si>
    <t xml:space="preserve">POTENZA PICENA</t>
  </si>
  <si>
    <t xml:space="preserve">62018</t>
  </si>
  <si>
    <t xml:space="preserve">MC</t>
  </si>
  <si>
    <t xml:space="preserve">VIA PIETRO NENNI 62</t>
  </si>
  <si>
    <t xml:space="preserve">N-EWAS - New EVa Valuable Applications for Sustainability </t>
  </si>
  <si>
    <t xml:space="preserve">B19J24001010007</t>
  </si>
  <si>
    <t xml:space="preserve">1075402|28/08/2024|R_MARCHE|GRM|SVE|A|330.30/2023/ICIN/98</t>
  </si>
  <si>
    <t xml:space="preserve">1405306|04/11/2024|R_MARCHE|GRM|SVE|A|330.30/2023/ICIN/98</t>
  </si>
  <si>
    <t xml:space="preserve">Monte Paschi Siena</t>
  </si>
  <si>
    <t xml:space="preserve">uscita 0056157|15/01/2025|R_MARCHE|GRM|SVE|P|330.30/2023/ICIN/98; nostro sollecito pec 0101407|27/01/2025|R_MARCHE|GRM|SVE|P|330.30/2023/ICIN/98,                                                entrata 0122428|30/01/2025|R_MARCHE|GRM|SVE|A|330.30/2023/ICIN/98</t>
  </si>
  <si>
    <t xml:space="preserve"> 32674796 del 12/02/2025</t>
  </si>
  <si>
    <t xml:space="preserve">883435</t>
  </si>
  <si>
    <t xml:space="preserve">10869/2024</t>
  </si>
  <si>
    <t xml:space="preserve">10917/2024</t>
  </si>
  <si>
    <t xml:space="preserve">10965/2024</t>
  </si>
  <si>
    <t xml:space="preserve">GRUPPO MECCANICHE LUCIANI S.R.L.</t>
  </si>
  <si>
    <t xml:space="preserve">01156260430</t>
  </si>
  <si>
    <t xml:space="preserve">VIA DEL LAVORO 155</t>
  </si>
  <si>
    <t xml:space="preserve">CORRIDONIA</t>
  </si>
  <si>
    <t xml:space="preserve">62014</t>
  </si>
  <si>
    <t xml:space="preserve">ELISABET S.R.L.</t>
  </si>
  <si>
    <t xml:space="preserve">02208680443</t>
  </si>
  <si>
    <t xml:space="preserve">VIALE I MAGGIO N 35</t>
  </si>
  <si>
    <t xml:space="preserve">MONTE URANO</t>
  </si>
  <si>
    <t xml:space="preserve">63813</t>
  </si>
  <si>
    <t xml:space="preserve">FM</t>
  </si>
  <si>
    <t xml:space="preserve">VIALE I MAGGIO 35</t>
  </si>
  <si>
    <t xml:space="preserve">ANDREA MONTELPARE S.R.L.</t>
  </si>
  <si>
    <t xml:space="preserve">02372970448</t>
  </si>
  <si>
    <t xml:space="preserve">VIA CONCETTI N 21</t>
  </si>
  <si>
    <t xml:space="preserve">FERMO</t>
  </si>
  <si>
    <t xml:space="preserve">63900</t>
  </si>
  <si>
    <t xml:space="preserve">VIA CONCETTI 21</t>
  </si>
  <si>
    <t xml:space="preserve">STEP DI TIDEI AGOSTINO</t>
  </si>
  <si>
    <t xml:space="preserve">TDIGTN68P01F549I</t>
  </si>
  <si>
    <t xml:space="preserve">VIA STAZIONE 67</t>
  </si>
  <si>
    <t xml:space="preserve">GROTTAZZOLINA</t>
  </si>
  <si>
    <t xml:space="preserve">63844</t>
  </si>
  <si>
    <t xml:space="preserve">VIA ENZO FERRARI SNC</t>
  </si>
  <si>
    <t xml:space="preserve">S.A.B. AEROSPACE SRL</t>
  </si>
  <si>
    <t xml:space="preserve">01322890623</t>
  </si>
  <si>
    <t xml:space="preserve">VIA ENNIO GODUTI</t>
  </si>
  <si>
    <t xml:space="preserve">BENEVENTO</t>
  </si>
  <si>
    <t xml:space="preserve">82100</t>
  </si>
  <si>
    <t xml:space="preserve">BN</t>
  </si>
  <si>
    <t xml:space="preserve">VIA MARSALI 15/C</t>
  </si>
  <si>
    <t xml:space="preserve">CARB-Dis - Sviluppo di elementi in fibra di carbonio per dispenser per lanciatori spaziali</t>
  </si>
  <si>
    <t xml:space="preserve">B39J24001090007</t>
  </si>
  <si>
    <t xml:space="preserve">1028528|07/08/2024|R_MARCHE|GRM|SVE|A|330.30/2023/ICIN/98</t>
  </si>
  <si>
    <t xml:space="preserve">1445602|14/11/2024|R_MARCHE|GRM|SVE|A|330.30/2023/ICIN/98</t>
  </si>
  <si>
    <t xml:space="preserve">Allianz Spa</t>
  </si>
  <si>
    <t xml:space="preserve">Inviata all'assicurazione un'unica lettera per le 3 polizze, in quanto la compagnia è la stessa per le 3 aziende:  uscita   0051505|14/01/2025|R_MARCHE|GRM|SVE|P|330.30/2023/ICIN/98;                                                                                                                                                                                                                                                                                                                                          entrata 0052091|14/01/2025|R_MARCHE|GRM|SVE|A|330.30/2023/ICIN/98</t>
  </si>
  <si>
    <t xml:space="preserve">Contributo corrisposto sotto condizione risolutiva , ai sensi dell’art. 92, comma 3 del D.Lgs 6 settembre 2011 n. 159 (così come sostituito dall’art. 3, comma 1 lettera B del D.Lgs n. 153 del 2014), non essendo ancora stata trasmessa informazione antimafia da parte della Prefettura competente</t>
  </si>
  <si>
    <t xml:space="preserve">32674800 del 12/02/2025</t>
  </si>
  <si>
    <t xml:space="preserve">870962</t>
  </si>
  <si>
    <t xml:space="preserve">10880/2024</t>
  </si>
  <si>
    <t xml:space="preserve">10928/2024 </t>
  </si>
  <si>
    <t xml:space="preserve">10976/2024</t>
  </si>
  <si>
    <t xml:space="preserve">NANO-TECH S.P.A.</t>
  </si>
  <si>
    <t xml:space="preserve">02099930444</t>
  </si>
  <si>
    <t xml:space="preserve">VIA CARFRATELLI SNC</t>
  </si>
  <si>
    <t xml:space="preserve">ASCOLI PICENO</t>
  </si>
  <si>
    <t xml:space="preserve">63100</t>
  </si>
  <si>
    <t xml:space="preserve">AP</t>
  </si>
  <si>
    <t xml:space="preserve">VIA CARFRATELLI 17</t>
  </si>
  <si>
    <t xml:space="preserve">ASCOLI PICENO </t>
  </si>
  <si>
    <t xml:space="preserve">32674869 del 12/02/2025</t>
  </si>
  <si>
    <t xml:space="preserve">HP COMPOSITES S.P.A.</t>
  </si>
  <si>
    <t xml:space="preserve">03038761205</t>
  </si>
  <si>
    <t xml:space="preserve">VIA DEL LAMPO Z I CAMPOLUNGO SNC</t>
  </si>
  <si>
    <t xml:space="preserve"> 32674870 del 12/02/2025</t>
  </si>
  <si>
    <t xml:space="preserve">ENERECO SPA</t>
  </si>
  <si>
    <t xml:space="preserve">01099200410</t>
  </si>
  <si>
    <t xml:space="preserve">VIA DIVISIONE CARPAZI N 14</t>
  </si>
  <si>
    <t xml:space="preserve">FANO</t>
  </si>
  <si>
    <t xml:space="preserve">61032</t>
  </si>
  <si>
    <t xml:space="preserve">VIA MIRALBELLO 53</t>
  </si>
  <si>
    <t xml:space="preserve">SAN LORENZO IN CAMPO</t>
  </si>
  <si>
    <t xml:space="preserve">61047</t>
  </si>
  <si>
    <t xml:space="preserve">HaeGen: Tecnologie di Produzione Innovative per l`Integrazione di Haematococcus pluvialis </t>
  </si>
  <si>
    <t xml:space="preserve">B89J24003000007</t>
  </si>
  <si>
    <t xml:space="preserve">1036382|09/08/2024|R_MARCHE|GRM|SVE|A|330.30/2023/ICIN/98</t>
  </si>
  <si>
    <t xml:space="preserve">1482306|22/11/2024|R_MARCHE|GRM|SVE|A|330.30/2023/ICIN/98</t>
  </si>
  <si>
    <t xml:space="preserve">BPER BANCA Spa appartenente al Gruppo IVA BPER BANCA</t>
  </si>
  <si>
    <t xml:space="preserve">uscita 0085752|22/01/2025|R_MARCHE|GRM|SVE|P|330.30/2023/ICIN/98;                          ingresso 0086696|22/01/2025|R_MARCHE|GRM|SVE|A|330.30/2023/ICIN/98</t>
  </si>
  <si>
    <t xml:space="preserve"> 32674871 del 12/02/2025</t>
  </si>
  <si>
    <t xml:space="preserve">685056</t>
  </si>
  <si>
    <t xml:space="preserve">10873/2024</t>
  </si>
  <si>
    <t xml:space="preserve">10921/2024</t>
  </si>
  <si>
    <t xml:space="preserve">10969/2024</t>
  </si>
  <si>
    <t xml:space="preserve">PRIGEN S.R.L.</t>
  </si>
  <si>
    <t xml:space="preserve">04143310961</t>
  </si>
  <si>
    <t xml:space="preserve">VIA ANITA GARIBALDI 1</t>
  </si>
  <si>
    <t xml:space="preserve">MONZA</t>
  </si>
  <si>
    <t xml:space="preserve">20900</t>
  </si>
  <si>
    <t xml:space="preserve">MB</t>
  </si>
  <si>
    <t xml:space="preserve">VIA LUIGI EINAUDI 84</t>
  </si>
  <si>
    <t xml:space="preserve">Helvetia compagnia svizzera d'assicurazioni SA- direzione per l'italia: via G.B.Cassinis 21 - 20139 Milano</t>
  </si>
  <si>
    <t xml:space="preserve">uscita 0085762|22/01/2025|R_MARCHE|GRM|SVE|P|330.30/2023/ICIN/98;                                     entrata 0088441|23/01/2025|R_MARCHE|GRM|SVE|A|330.30/2023/ICIN/98</t>
  </si>
  <si>
    <t xml:space="preserve"> 32674952 del 12/02/2025</t>
  </si>
  <si>
    <t xml:space="preserve">ALGARIA S.R.L.</t>
  </si>
  <si>
    <t xml:space="preserve">09664330967</t>
  </si>
  <si>
    <t xml:space="preserve">VIA RUGGIERO SETTIMO 4</t>
  </si>
  <si>
    <t xml:space="preserve">MILANO</t>
  </si>
  <si>
    <t xml:space="preserve">20145</t>
  </si>
  <si>
    <t xml:space="preserve">MI</t>
  </si>
  <si>
    <t xml:space="preserve">Intesa Sanpaolo</t>
  </si>
  <si>
    <t xml:space="preserve">07324/8200/00921793</t>
  </si>
  <si>
    <t xml:space="preserve">uscita 0086714|22/01/2025|R_MARCHE|GRM|SVE|P|330.30/2023/ICIN/98;                                            entrata 0087721|23/01/2025|R_MARCHE|GRM|SVE|A|330.30/2023/ICIN/98                                                  ci chiedono nuova pec con allegato:                        uscita 0090922|23/01/2025|R_MARCHE|GRM|SVE|P|330.30/2023/ICIN/98;                                              entrata 0100632|27/01/2025|R_MARCHE|GRM|SVE|A|330.30/2023/ICIN/98</t>
  </si>
  <si>
    <t xml:space="preserve">32674953 del 12/02/2025</t>
  </si>
  <si>
    <t xml:space="preserve">IMAB GROUP SOCIETA' PER AZIONI</t>
  </si>
  <si>
    <t xml:space="preserve">00111950416</t>
  </si>
  <si>
    <t xml:space="preserve">VIA L. FALASCONI 92</t>
  </si>
  <si>
    <t xml:space="preserve">FERMIGNANO</t>
  </si>
  <si>
    <t xml:space="preserve">61033</t>
  </si>
  <si>
    <t xml:space="preserve">SMARTMob- traSforMazione digitAle del contRollo qualiTà nel settore del Mobile </t>
  </si>
  <si>
    <t xml:space="preserve">B49J24001270007</t>
  </si>
  <si>
    <t xml:space="preserve">1055179|20/08/2024|R_MARCHE|GRM|SVE|A|330.30/2023/ICIN/98</t>
  </si>
  <si>
    <t xml:space="preserve">1491192|26/11/2024|R_MARCHE|GRM|SVE|A|330.30/2023/ICIN/98</t>
  </si>
  <si>
    <t xml:space="preserve">BPER BANCA</t>
  </si>
  <si>
    <t xml:space="preserve">uscita: 0067970|17/01/2025|R_MARCHE|GRM|SVE|P|330.30/2023/ICIN/98                                                                                                                                                                                                   entrata: 0073274|20/01/2025|R_MARCHE|GRM|SVE|A|330.30/2023/ICIN/98</t>
  </si>
  <si>
    <t xml:space="preserve">32704642 del 13/02/2025</t>
  </si>
  <si>
    <t xml:space="preserve">792841</t>
  </si>
  <si>
    <t xml:space="preserve">10881/2024</t>
  </si>
  <si>
    <t xml:space="preserve">10929/2024</t>
  </si>
  <si>
    <t xml:space="preserve">10977/2024</t>
  </si>
  <si>
    <t xml:space="preserve">DAGO ELETTRONICA S.R.L.</t>
  </si>
  <si>
    <t xml:space="preserve">00120470414</t>
  </si>
  <si>
    <t xml:space="preserve">VIA BURATELLI 47</t>
  </si>
  <si>
    <t xml:space="preserve">F A B S.R.L.</t>
  </si>
  <si>
    <t xml:space="preserve">00173080417</t>
  </si>
  <si>
    <t xml:space="preserve">VIA MILANO 3/4/5</t>
  </si>
  <si>
    <t xml:space="preserve">PETRIANO</t>
  </si>
  <si>
    <t xml:space="preserve">61020</t>
  </si>
  <si>
    <t xml:space="preserve">PANTAREI S.R.L.</t>
  </si>
  <si>
    <t xml:space="preserve">02411580414</t>
  </si>
  <si>
    <t xml:space="preserve">ZONA INDUSTRIALE LOC. PONTE ARMELLINA</t>
  </si>
  <si>
    <t xml:space="preserve">MARCOZZI S.R.L.</t>
  </si>
  <si>
    <t xml:space="preserve">01621930443</t>
  </si>
  <si>
    <t xml:space="preserve">CONTRADA VALDASO 47 A</t>
  </si>
  <si>
    <t xml:space="preserve">CAMPOFILONE</t>
  </si>
  <si>
    <t xml:space="preserve">63828</t>
  </si>
  <si>
    <t xml:space="preserve">VIA VALDASO 47/A</t>
  </si>
  <si>
    <t xml:space="preserve">CAMPOFILONE </t>
  </si>
  <si>
    <t xml:space="preserve">“OLIVA GOURMET” - Progetto di ricerca industriale e sviluppo sperimentale nell'ambito Sitema Agroalimentare</t>
  </si>
  <si>
    <t xml:space="preserve">B49J24001260007</t>
  </si>
  <si>
    <t xml:space="preserve">1522698|03/12/2024|R_MARCHE|GRM|SVE|A|330.30/2023/ICIN/98</t>
  </si>
  <si>
    <t xml:space="preserve">837094</t>
  </si>
  <si>
    <t xml:space="preserve">10877/2024</t>
  </si>
  <si>
    <t xml:space="preserve">10925/2024</t>
  </si>
  <si>
    <t xml:space="preserve">10973/2024</t>
  </si>
  <si>
    <t xml:space="preserve">ALTEO STAMPI SRL</t>
  </si>
  <si>
    <t xml:space="preserve">02032700441</t>
  </si>
  <si>
    <t xml:space="preserve">VIA VALDASO 1/A</t>
  </si>
  <si>
    <t xml:space="preserve">MICHETTI GRANDI IMPIANTI SRL</t>
  </si>
  <si>
    <t xml:space="preserve">02149940443</t>
  </si>
  <si>
    <t xml:space="preserve">VIA DEL LAVORO 32</t>
  </si>
  <si>
    <t xml:space="preserve">SAN BENEDETTO DEL TRONTO</t>
  </si>
  <si>
    <t xml:space="preserve">63074</t>
  </si>
  <si>
    <t xml:space="preserve">Bene Assicurazioni</t>
  </si>
  <si>
    <t xml:space="preserve">10003811004672</t>
  </si>
  <si>
    <t xml:space="preserve">uscita: 0060277|16/01/2025|R_MARCHE|GRM|SVE|P|330.30/2023/ICIN/98                           entrata: 0064891|16/01/2025|R_MARCHE|GRM|SVE|A|330.30/2023/ICIN/98</t>
  </si>
  <si>
    <t xml:space="preserve">32675024 del 12/02/2025</t>
  </si>
  <si>
    <t xml:space="preserve">ECCELLENZE ASCOLANE SOCIETA' COOPERATIVA</t>
  </si>
  <si>
    <t xml:space="preserve">02242130447</t>
  </si>
  <si>
    <t xml:space="preserve">VIA DEI CAPPUCCINI 36/38</t>
  </si>
  <si>
    <t xml:space="preserve">DIECINODI SRL</t>
  </si>
  <si>
    <t xml:space="preserve">02261620443</t>
  </si>
  <si>
    <t xml:space="preserve">VIA NAPOLI 8/G</t>
  </si>
  <si>
    <t xml:space="preserve">VIA PIEMONTE 28</t>
  </si>
  <si>
    <t xml:space="preserve">FRITTOSO LAB SRL</t>
  </si>
  <si>
    <t xml:space="preserve">02288630441</t>
  </si>
  <si>
    <t xml:space="preserve">VIA PASUBIO N 77</t>
  </si>
  <si>
    <t xml:space="preserve">PIAZZA CHIOSTRO SAN FRANCESCO 1</t>
  </si>
  <si>
    <t xml:space="preserve">GROUPAMA</t>
  </si>
  <si>
    <t xml:space="preserve">Uscita: 0060251|16/01/2025|R_MARCHE|GRM|SVE|P|330.30/2023/ICIN/98                                        entrata: 0066909|17/01/2025|R_MARCHE|GRM|SVE|A|330.30/2023/ICIN/98</t>
  </si>
  <si>
    <t xml:space="preserve"> 32675026 del 12/02/2025</t>
  </si>
  <si>
    <t xml:space="preserve">LABIRINTO COOPERATIVA SOCIALE</t>
  </si>
  <si>
    <t xml:space="preserve">01204530412</t>
  </si>
  <si>
    <t xml:space="preserve">VIA MILAZZO 28</t>
  </si>
  <si>
    <t xml:space="preserve">VIA MILAZZO 28 </t>
  </si>
  <si>
    <t xml:space="preserve">MATESALUTE: Metaverso, IoT ed Intelligenza Artificiale a supporto del benessere e qualità di vita delle persone fragili </t>
  </si>
  <si>
    <t xml:space="preserve">B79J24001210007</t>
  </si>
  <si>
    <t xml:space="preserve">1058397|21/08/2024|R_MARCHE|GRM|SVE|A|330.30/2023/ICIN/98</t>
  </si>
  <si>
    <t xml:space="preserve">1530055|04/12/2024|R_MARCHE|GRM|SVE|A|330.30/2023/ICIN/98</t>
  </si>
  <si>
    <t xml:space="preserve">REVO Insurance SpA</t>
  </si>
  <si>
    <t xml:space="preserve">validità verificata sul sito , vai alla sez. servizi e inserire codice controllo 81</t>
  </si>
  <si>
    <t xml:space="preserve">32675030 del 12/02/2025</t>
  </si>
  <si>
    <t xml:space="preserve">824893</t>
  </si>
  <si>
    <t xml:space="preserve">10902/2024 </t>
  </si>
  <si>
    <t xml:space="preserve">10950/2024</t>
  </si>
  <si>
    <t xml:space="preserve">10998/2024</t>
  </si>
  <si>
    <t xml:space="preserve">MICRO CENTER SRL</t>
  </si>
  <si>
    <t xml:space="preserve">10332821007</t>
  </si>
  <si>
    <t xml:space="preserve">VIALE BRUNO BUOZZI, 59</t>
  </si>
  <si>
    <t xml:space="preserve">ROMA</t>
  </si>
  <si>
    <t xml:space="preserve">00186</t>
  </si>
  <si>
    <t xml:space="preserve">RM</t>
  </si>
  <si>
    <t xml:space="preserve">VIA SASSO 136</t>
  </si>
  <si>
    <t xml:space="preserve">URBINO</t>
  </si>
  <si>
    <t xml:space="preserve">61029</t>
  </si>
  <si>
    <t xml:space="preserve">Confeserfidi soc. cons. arl</t>
  </si>
  <si>
    <t xml:space="preserve">uscita 0184561|13/02/2025|R_MARCHE|GRM|SVE|P|330.30/2023/ICIN/98, entrata 018456113/02/2025R_MARCHEGRMSVEP330.30/2023/ICIN/98 </t>
  </si>
  <si>
    <t xml:space="preserve">32675085 del 12/02/2025</t>
  </si>
  <si>
    <t xml:space="preserve">AGEING TECH S.R.L.</t>
  </si>
  <si>
    <t xml:space="preserve">14929961002</t>
  </si>
  <si>
    <t xml:space="preserve">VIALE BRUNO BUOZZI 59</t>
  </si>
  <si>
    <t xml:space="preserve">0186</t>
  </si>
  <si>
    <t xml:space="preserve"> 32675087 del 12/02/2025</t>
  </si>
  <si>
    <t xml:space="preserve">*In grassetto le imprese capofila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</si>
</sst>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&quot; €&quot;_-;\-* #,##0.00&quot; €&quot;_-;_-* \-??&quot; €&quot;_-;_-@_-"/>
    <numFmt numFmtId="168" formatCode="&quot;€ &quot;#,##0.00"/>
    <numFmt numFmtId="169" formatCode="#,##0.00&quot; €&quot;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9"/>
      <name val="Arial"/>
      <family val="2"/>
      <charset val="1"/>
    </font>
    <font>
      <sz val="12"/>
      <color theme="1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  <font>
      <sz val="12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4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4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2" xfId="17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5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9" xfId="17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5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4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GD5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3" ySplit="6" topLeftCell="Y32" activePane="bottomRight" state="frozen"/>
      <selection pane="topLeft" activeCell="A1" activeCellId="0" sqref="A1"/>
      <selection pane="topRight" activeCell="Y1" activeCellId="0" sqref="Y1"/>
      <selection pane="bottomLeft" activeCell="A32" activeCellId="0" sqref="A32"/>
      <selection pane="bottomRight" activeCell="AF40" activeCellId="0" sqref="AF4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6.29"/>
    <col collapsed="false" customWidth="true" hidden="false" outlineLevel="0" max="3" min="3" style="2" width="35.29"/>
    <col collapsed="false" customWidth="true" hidden="false" outlineLevel="0" max="4" min="4" style="3" width="21.71"/>
    <col collapsed="false" customWidth="true" hidden="false" outlineLevel="0" max="5" min="5" style="3" width="39.14"/>
    <col collapsed="false" customWidth="true" hidden="false" outlineLevel="0" max="6" min="6" style="3" width="29.14"/>
    <col collapsed="false" customWidth="true" hidden="false" outlineLevel="0" max="7" min="7" style="3" width="7.15"/>
    <col collapsed="false" customWidth="true" hidden="false" outlineLevel="0" max="8" min="8" style="3" width="5.86"/>
    <col collapsed="false" customWidth="true" hidden="false" outlineLevel="0" max="9" min="9" style="3" width="42.14"/>
    <col collapsed="false" customWidth="true" hidden="false" outlineLevel="0" max="10" min="10" style="3" width="29.14"/>
    <col collapsed="false" customWidth="true" hidden="false" outlineLevel="0" max="11" min="11" style="3" width="7"/>
    <col collapsed="false" customWidth="true" hidden="false" outlineLevel="0" max="12" min="12" style="3" width="5.86"/>
    <col collapsed="false" customWidth="true" hidden="false" outlineLevel="0" max="13" min="13" style="3" width="47.86"/>
    <col collapsed="false" customWidth="true" hidden="false" outlineLevel="0" max="14" min="14" style="3" width="18.42"/>
    <col collapsed="false" customWidth="true" hidden="false" outlineLevel="0" max="16" min="15" style="3" width="20.71"/>
    <col collapsed="false" customWidth="true" hidden="false" outlineLevel="0" max="17" min="17" style="3" width="28.71"/>
    <col collapsed="false" customWidth="true" hidden="false" outlineLevel="0" max="18" min="18" style="3" width="24.42"/>
    <col collapsed="false" customWidth="true" hidden="false" outlineLevel="0" max="19" min="19" style="3" width="42.71"/>
    <col collapsed="false" customWidth="true" hidden="false" outlineLevel="0" max="20" min="20" style="3" width="19.57"/>
    <col collapsed="false" customWidth="true" hidden="false" outlineLevel="0" max="21" min="21" style="3" width="28.86"/>
    <col collapsed="false" customWidth="true" hidden="false" outlineLevel="0" max="22" min="22" style="4" width="19.86"/>
    <col collapsed="false" customWidth="true" hidden="false" outlineLevel="0" max="23" min="23" style="4" width="26.57"/>
    <col collapsed="false" customWidth="true" hidden="false" outlineLevel="0" max="24" min="24" style="4" width="23.29"/>
    <col collapsed="false" customWidth="true" hidden="false" outlineLevel="0" max="26" min="25" style="3" width="18.71"/>
    <col collapsed="false" customWidth="true" hidden="false" outlineLevel="0" max="28" min="27" style="5" width="18.71"/>
    <col collapsed="false" customWidth="true" hidden="false" outlineLevel="0" max="29" min="29" style="3" width="17.86"/>
    <col collapsed="false" customWidth="true" hidden="false" outlineLevel="0" max="30" min="30" style="3" width="13.29"/>
    <col collapsed="false" customWidth="true" hidden="false" outlineLevel="0" max="31" min="31" style="0" width="14.57"/>
    <col collapsed="false" customWidth="true" hidden="false" outlineLevel="0" max="32" min="32" style="0" width="15"/>
    <col collapsed="false" customWidth="true" hidden="false" outlineLevel="0" max="33" min="33" style="0" width="14.57"/>
    <col collapsed="false" customWidth="true" hidden="false" outlineLevel="0" max="34" min="34" style="0" width="15"/>
    <col collapsed="false" customWidth="true" hidden="false" outlineLevel="0" max="35" min="35" style="0" width="14.42"/>
    <col collapsed="false" customWidth="true" hidden="false" outlineLevel="0" max="36" min="36" style="0" width="15"/>
    <col collapsed="false" customWidth="true" hidden="false" outlineLevel="0" max="37" min="37" style="0" width="14.57"/>
    <col collapsed="false" customWidth="true" hidden="false" outlineLevel="0" max="38" min="38" style="0" width="4.71"/>
  </cols>
  <sheetData>
    <row r="1" customFormat="false" ht="27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customFormat="false" ht="13.5" hidden="false" customHeight="true" outlineLevel="0" collapsed="false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9"/>
      <c r="W2" s="9"/>
      <c r="X2" s="9"/>
      <c r="Y2" s="7"/>
      <c r="Z2" s="7"/>
      <c r="AA2" s="10"/>
      <c r="AB2" s="10"/>
      <c r="AC2" s="7"/>
      <c r="AD2" s="8"/>
      <c r="AE2" s="7"/>
      <c r="AF2" s="7"/>
      <c r="AG2" s="7"/>
      <c r="AH2" s="7"/>
      <c r="AI2" s="7"/>
      <c r="AJ2" s="7"/>
      <c r="AK2" s="7"/>
    </row>
    <row r="3" customFormat="false" ht="45.75" hidden="false" customHeight="true" outlineLevel="0" collapsed="false">
      <c r="A3" s="7"/>
      <c r="B3" s="7"/>
      <c r="C3" s="11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8"/>
      <c r="V3" s="9"/>
      <c r="W3" s="9"/>
      <c r="X3" s="9"/>
      <c r="Y3" s="7"/>
      <c r="Z3" s="7"/>
      <c r="AA3" s="10"/>
      <c r="AB3" s="10"/>
      <c r="AC3" s="7"/>
      <c r="AD3" s="8"/>
      <c r="AE3" s="7"/>
      <c r="AF3" s="12" t="s">
        <v>2</v>
      </c>
      <c r="AG3" s="12"/>
      <c r="AH3" s="12"/>
      <c r="AI3" s="12"/>
      <c r="AJ3" s="12"/>
      <c r="AK3" s="12"/>
    </row>
    <row r="4" customFormat="false" ht="44.2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1" t="s">
        <v>1</v>
      </c>
      <c r="R4" s="7"/>
      <c r="S4" s="7"/>
      <c r="T4" s="8"/>
      <c r="U4" s="8"/>
      <c r="V4" s="9"/>
      <c r="W4" s="9"/>
      <c r="X4" s="9"/>
      <c r="Y4" s="7"/>
      <c r="Z4" s="7"/>
      <c r="AA4" s="13" t="s">
        <v>3</v>
      </c>
      <c r="AB4" s="10"/>
      <c r="AC4" s="7"/>
      <c r="AD4" s="14" t="s">
        <v>4</v>
      </c>
      <c r="AE4" s="7"/>
      <c r="AF4" s="15" t="s">
        <v>5</v>
      </c>
      <c r="AG4" s="15"/>
      <c r="AH4" s="15" t="s">
        <v>6</v>
      </c>
      <c r="AI4" s="15"/>
      <c r="AJ4" s="15" t="s">
        <v>7</v>
      </c>
      <c r="AK4" s="15"/>
      <c r="AL4" s="16" t="s">
        <v>4</v>
      </c>
    </row>
    <row r="5" customFormat="false" ht="36.75" hidden="false" customHeight="true" outlineLevel="0" collapsed="false">
      <c r="A5" s="7"/>
      <c r="B5" s="7"/>
      <c r="C5" s="7"/>
      <c r="D5" s="11" t="s">
        <v>4</v>
      </c>
      <c r="E5" s="17" t="s">
        <v>8</v>
      </c>
      <c r="F5" s="17"/>
      <c r="G5" s="17"/>
      <c r="H5" s="17"/>
      <c r="I5" s="17" t="s">
        <v>9</v>
      </c>
      <c r="J5" s="17"/>
      <c r="K5" s="17"/>
      <c r="L5" s="17"/>
      <c r="M5" s="18"/>
      <c r="N5" s="7"/>
      <c r="O5" s="7"/>
      <c r="P5" s="7"/>
      <c r="Q5" s="7"/>
      <c r="R5" s="7"/>
      <c r="S5" s="7"/>
      <c r="T5" s="8"/>
      <c r="U5" s="8"/>
      <c r="V5" s="9"/>
      <c r="W5" s="9"/>
      <c r="X5" s="9"/>
      <c r="Y5" s="7"/>
      <c r="Z5" s="7"/>
      <c r="AA5" s="10"/>
      <c r="AB5" s="10"/>
      <c r="AC5" s="7"/>
      <c r="AD5" s="8"/>
      <c r="AE5" s="7"/>
      <c r="AF5" s="19" t="s">
        <v>10</v>
      </c>
      <c r="AG5" s="19"/>
      <c r="AH5" s="19" t="s">
        <v>11</v>
      </c>
      <c r="AI5" s="19"/>
      <c r="AJ5" s="19" t="s">
        <v>12</v>
      </c>
      <c r="AK5" s="19"/>
    </row>
    <row r="6" s="28" customFormat="true" ht="40.25" hidden="false" customHeight="false" outlineLevel="0" collapsed="false">
      <c r="A6" s="20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3" t="s">
        <v>18</v>
      </c>
      <c r="G6" s="23" t="s">
        <v>19</v>
      </c>
      <c r="H6" s="24" t="s">
        <v>20</v>
      </c>
      <c r="I6" s="23" t="s">
        <v>17</v>
      </c>
      <c r="J6" s="23" t="s">
        <v>18</v>
      </c>
      <c r="K6" s="23" t="s">
        <v>21</v>
      </c>
      <c r="L6" s="23" t="s">
        <v>20</v>
      </c>
      <c r="M6" s="25" t="s">
        <v>22</v>
      </c>
      <c r="N6" s="22" t="s">
        <v>23</v>
      </c>
      <c r="O6" s="22" t="s">
        <v>24</v>
      </c>
      <c r="P6" s="22" t="s">
        <v>25</v>
      </c>
      <c r="Q6" s="22" t="s">
        <v>26</v>
      </c>
      <c r="R6" s="22" t="s">
        <v>27</v>
      </c>
      <c r="S6" s="22" t="s">
        <v>28</v>
      </c>
      <c r="T6" s="22" t="s">
        <v>29</v>
      </c>
      <c r="U6" s="22" t="s">
        <v>30</v>
      </c>
      <c r="V6" s="22" t="s">
        <v>31</v>
      </c>
      <c r="W6" s="22" t="s">
        <v>32</v>
      </c>
      <c r="X6" s="22" t="s">
        <v>33</v>
      </c>
      <c r="Y6" s="23" t="s">
        <v>34</v>
      </c>
      <c r="Z6" s="23" t="s">
        <v>35</v>
      </c>
      <c r="AA6" s="23" t="s">
        <v>36</v>
      </c>
      <c r="AB6" s="23" t="s">
        <v>37</v>
      </c>
      <c r="AC6" s="23" t="s">
        <v>38</v>
      </c>
      <c r="AD6" s="22" t="s">
        <v>39</v>
      </c>
      <c r="AE6" s="26" t="s">
        <v>40</v>
      </c>
      <c r="AF6" s="27" t="s">
        <v>41</v>
      </c>
      <c r="AG6" s="27" t="s">
        <v>42</v>
      </c>
      <c r="AH6" s="27" t="s">
        <v>41</v>
      </c>
      <c r="AI6" s="27" t="s">
        <v>42</v>
      </c>
      <c r="AJ6" s="27" t="s">
        <v>41</v>
      </c>
      <c r="AK6" s="27" t="s">
        <v>42</v>
      </c>
    </row>
    <row r="7" s="54" customFormat="true" ht="63.75" hidden="false" customHeight="true" outlineLevel="0" collapsed="false">
      <c r="A7" s="29" t="n">
        <v>1</v>
      </c>
      <c r="B7" s="30" t="n">
        <v>62914</v>
      </c>
      <c r="C7" s="31" t="s">
        <v>43</v>
      </c>
      <c r="D7" s="32" t="s">
        <v>44</v>
      </c>
      <c r="E7" s="33" t="s">
        <v>45</v>
      </c>
      <c r="F7" s="34" t="s">
        <v>46</v>
      </c>
      <c r="G7" s="34" t="s">
        <v>47</v>
      </c>
      <c r="H7" s="35" t="s">
        <v>48</v>
      </c>
      <c r="I7" s="33" t="s">
        <v>45</v>
      </c>
      <c r="J7" s="34" t="s">
        <v>46</v>
      </c>
      <c r="K7" s="34" t="s">
        <v>47</v>
      </c>
      <c r="L7" s="35" t="s">
        <v>48</v>
      </c>
      <c r="M7" s="36" t="s">
        <v>49</v>
      </c>
      <c r="N7" s="37" t="s">
        <v>50</v>
      </c>
      <c r="O7" s="38" t="s">
        <v>51</v>
      </c>
      <c r="P7" s="38" t="s">
        <v>52</v>
      </c>
      <c r="Q7" s="39" t="s">
        <v>53</v>
      </c>
      <c r="R7" s="40" t="n">
        <v>2124067</v>
      </c>
      <c r="S7" s="41" t="s">
        <v>54</v>
      </c>
      <c r="T7" s="42"/>
      <c r="U7" s="42"/>
      <c r="V7" s="43" t="n">
        <v>45784</v>
      </c>
      <c r="W7" s="43" t="s">
        <v>55</v>
      </c>
      <c r="X7" s="44" t="n">
        <v>22514784</v>
      </c>
      <c r="Y7" s="45" t="n">
        <v>452392</v>
      </c>
      <c r="Z7" s="46" t="n">
        <v>259015.2</v>
      </c>
      <c r="AA7" s="47" t="n">
        <v>2391627.7</v>
      </c>
      <c r="AB7" s="47" t="n">
        <v>1594059.65</v>
      </c>
      <c r="AC7" s="48" t="n">
        <v>103606.08</v>
      </c>
      <c r="AD7" s="49" t="s">
        <v>56</v>
      </c>
      <c r="AE7" s="50" t="n">
        <f aca="false">AC7+AC8+AC9+AC10+AC11</f>
        <v>468940.94</v>
      </c>
      <c r="AF7" s="51" t="n">
        <f aca="false">AE7/100*50</f>
        <v>234470.47</v>
      </c>
      <c r="AG7" s="52" t="s">
        <v>57</v>
      </c>
      <c r="AH7" s="51" t="n">
        <f aca="false">AE7/100*35</f>
        <v>164129.33</v>
      </c>
      <c r="AI7" s="52" t="s">
        <v>58</v>
      </c>
      <c r="AJ7" s="51" t="n">
        <f aca="false">AE7-AF7-AH7</f>
        <v>70341.14</v>
      </c>
      <c r="AK7" s="52" t="s">
        <v>59</v>
      </c>
      <c r="AL7" s="53"/>
    </row>
    <row r="8" s="54" customFormat="true" ht="49.25" hidden="false" customHeight="false" outlineLevel="0" collapsed="false">
      <c r="A8" s="29"/>
      <c r="B8" s="30"/>
      <c r="C8" s="33" t="s">
        <v>60</v>
      </c>
      <c r="D8" s="32" t="s">
        <v>61</v>
      </c>
      <c r="E8" s="33" t="s">
        <v>62</v>
      </c>
      <c r="F8" s="33" t="s">
        <v>63</v>
      </c>
      <c r="G8" s="33" t="s">
        <v>64</v>
      </c>
      <c r="H8" s="32" t="s">
        <v>48</v>
      </c>
      <c r="I8" s="33" t="s">
        <v>65</v>
      </c>
      <c r="J8" s="33" t="s">
        <v>63</v>
      </c>
      <c r="K8" s="33" t="s">
        <v>64</v>
      </c>
      <c r="L8" s="32" t="s">
        <v>48</v>
      </c>
      <c r="M8" s="36"/>
      <c r="N8" s="37"/>
      <c r="O8" s="38"/>
      <c r="P8" s="38"/>
      <c r="Q8" s="55" t="s">
        <v>66</v>
      </c>
      <c r="R8" s="56" t="s">
        <v>67</v>
      </c>
      <c r="S8" s="57" t="s">
        <v>68</v>
      </c>
      <c r="T8" s="58"/>
      <c r="U8" s="58"/>
      <c r="V8" s="43" t="n">
        <v>45716</v>
      </c>
      <c r="W8" s="43" t="s">
        <v>69</v>
      </c>
      <c r="X8" s="44" t="n">
        <v>22514785</v>
      </c>
      <c r="Y8" s="59" t="n">
        <v>321012</v>
      </c>
      <c r="Z8" s="60" t="n">
        <v>230611.48</v>
      </c>
      <c r="AA8" s="47"/>
      <c r="AB8" s="47"/>
      <c r="AC8" s="61" t="n">
        <v>92244.59</v>
      </c>
      <c r="AD8" s="49"/>
      <c r="AE8" s="50"/>
      <c r="AF8" s="51"/>
      <c r="AG8" s="52"/>
      <c r="AH8" s="51"/>
      <c r="AI8" s="52"/>
      <c r="AJ8" s="51"/>
      <c r="AK8" s="52"/>
      <c r="AL8" s="53"/>
    </row>
    <row r="9" s="54" customFormat="true" ht="25.35" hidden="false" customHeight="false" outlineLevel="0" collapsed="false">
      <c r="A9" s="29"/>
      <c r="B9" s="30"/>
      <c r="C9" s="33" t="s">
        <v>70</v>
      </c>
      <c r="D9" s="32" t="s">
        <v>71</v>
      </c>
      <c r="E9" s="33" t="s">
        <v>72</v>
      </c>
      <c r="F9" s="33" t="s">
        <v>63</v>
      </c>
      <c r="G9" s="33" t="s">
        <v>64</v>
      </c>
      <c r="H9" s="32" t="s">
        <v>48</v>
      </c>
      <c r="I9" s="33" t="s">
        <v>72</v>
      </c>
      <c r="J9" s="33" t="s">
        <v>63</v>
      </c>
      <c r="K9" s="33" t="s">
        <v>64</v>
      </c>
      <c r="L9" s="32" t="s">
        <v>48</v>
      </c>
      <c r="M9" s="36"/>
      <c r="N9" s="37"/>
      <c r="O9" s="38"/>
      <c r="P9" s="38"/>
      <c r="Q9" s="62" t="s">
        <v>53</v>
      </c>
      <c r="R9" s="41" t="n">
        <v>2124595</v>
      </c>
      <c r="S9" s="41" t="s">
        <v>73</v>
      </c>
      <c r="T9" s="58"/>
      <c r="U9" s="63"/>
      <c r="V9" s="64" t="n">
        <v>45766</v>
      </c>
      <c r="W9" s="43" t="s">
        <v>74</v>
      </c>
      <c r="X9" s="44" t="n">
        <v>22514783</v>
      </c>
      <c r="Y9" s="59" t="n">
        <v>300599.7</v>
      </c>
      <c r="Z9" s="60" t="n">
        <v>215308.66</v>
      </c>
      <c r="AA9" s="47"/>
      <c r="AB9" s="47"/>
      <c r="AC9" s="61" t="n">
        <v>86123.46</v>
      </c>
      <c r="AD9" s="49"/>
      <c r="AE9" s="50"/>
      <c r="AF9" s="51"/>
      <c r="AG9" s="52"/>
      <c r="AH9" s="51"/>
      <c r="AI9" s="52"/>
      <c r="AJ9" s="51"/>
      <c r="AK9" s="52"/>
      <c r="AL9" s="53"/>
    </row>
    <row r="10" s="54" customFormat="true" ht="25.35" hidden="false" customHeight="false" outlineLevel="0" collapsed="false">
      <c r="A10" s="29"/>
      <c r="B10" s="30"/>
      <c r="C10" s="33" t="s">
        <v>75</v>
      </c>
      <c r="D10" s="32" t="s">
        <v>76</v>
      </c>
      <c r="E10" s="33" t="s">
        <v>77</v>
      </c>
      <c r="F10" s="33" t="s">
        <v>78</v>
      </c>
      <c r="G10" s="33" t="s">
        <v>79</v>
      </c>
      <c r="H10" s="32" t="s">
        <v>48</v>
      </c>
      <c r="I10" s="33" t="s">
        <v>77</v>
      </c>
      <c r="J10" s="33" t="s">
        <v>78</v>
      </c>
      <c r="K10" s="33" t="s">
        <v>79</v>
      </c>
      <c r="L10" s="32" t="s">
        <v>48</v>
      </c>
      <c r="M10" s="36"/>
      <c r="N10" s="37"/>
      <c r="O10" s="38"/>
      <c r="P10" s="38"/>
      <c r="Q10" s="62" t="s">
        <v>53</v>
      </c>
      <c r="R10" s="41" t="n">
        <v>2123150</v>
      </c>
      <c r="S10" s="41" t="s">
        <v>80</v>
      </c>
      <c r="T10" s="42"/>
      <c r="U10" s="42"/>
      <c r="V10" s="43" t="n">
        <v>45721</v>
      </c>
      <c r="W10" s="43" t="s">
        <v>81</v>
      </c>
      <c r="X10" s="44" t="n">
        <v>22514781</v>
      </c>
      <c r="Y10" s="59" t="n">
        <v>352406.4</v>
      </c>
      <c r="Z10" s="60" t="n">
        <v>233727.03</v>
      </c>
      <c r="AA10" s="47"/>
      <c r="AB10" s="47"/>
      <c r="AC10" s="61" t="n">
        <v>93490.81</v>
      </c>
      <c r="AD10" s="49"/>
      <c r="AE10" s="50"/>
      <c r="AF10" s="51"/>
      <c r="AG10" s="52"/>
      <c r="AH10" s="51"/>
      <c r="AI10" s="52"/>
      <c r="AJ10" s="51"/>
      <c r="AK10" s="52"/>
      <c r="AL10" s="53"/>
    </row>
    <row r="11" s="54" customFormat="true" ht="62.25" hidden="false" customHeight="true" outlineLevel="0" collapsed="false">
      <c r="A11" s="29"/>
      <c r="B11" s="30"/>
      <c r="C11" s="33" t="s">
        <v>82</v>
      </c>
      <c r="D11" s="32" t="s">
        <v>83</v>
      </c>
      <c r="E11" s="33" t="s">
        <v>84</v>
      </c>
      <c r="F11" s="33" t="s">
        <v>85</v>
      </c>
      <c r="G11" s="33" t="s">
        <v>86</v>
      </c>
      <c r="H11" s="65" t="s">
        <v>48</v>
      </c>
      <c r="I11" s="33" t="s">
        <v>87</v>
      </c>
      <c r="J11" s="33" t="s">
        <v>85</v>
      </c>
      <c r="K11" s="33" t="s">
        <v>88</v>
      </c>
      <c r="L11" s="65" t="s">
        <v>48</v>
      </c>
      <c r="M11" s="36"/>
      <c r="N11" s="37"/>
      <c r="O11" s="38"/>
      <c r="P11" s="38"/>
      <c r="Q11" s="62" t="s">
        <v>53</v>
      </c>
      <c r="R11" s="56" t="n">
        <v>2123773</v>
      </c>
      <c r="S11" s="41" t="s">
        <v>89</v>
      </c>
      <c r="T11" s="42"/>
      <c r="U11" s="42"/>
      <c r="V11" s="66" t="n">
        <v>45822</v>
      </c>
      <c r="W11" s="43" t="s">
        <v>90</v>
      </c>
      <c r="X11" s="44" t="n">
        <v>22514775</v>
      </c>
      <c r="Y11" s="59" t="n">
        <v>352664</v>
      </c>
      <c r="Z11" s="60" t="n">
        <v>233690</v>
      </c>
      <c r="AA11" s="47"/>
      <c r="AB11" s="47"/>
      <c r="AC11" s="61" t="n">
        <v>93476</v>
      </c>
      <c r="AD11" s="49"/>
      <c r="AE11" s="50"/>
      <c r="AF11" s="51"/>
      <c r="AG11" s="52"/>
      <c r="AH11" s="51"/>
      <c r="AI11" s="52"/>
      <c r="AJ11" s="51"/>
      <c r="AK11" s="52"/>
      <c r="AL11" s="53"/>
    </row>
    <row r="12" s="54" customFormat="true" ht="15" hidden="false" customHeight="false" outlineLevel="0" collapsed="false">
      <c r="A12" s="29"/>
      <c r="B12" s="30"/>
      <c r="C12" s="33" t="s">
        <v>91</v>
      </c>
      <c r="D12" s="32" t="s">
        <v>92</v>
      </c>
      <c r="E12" s="33" t="s">
        <v>93</v>
      </c>
      <c r="F12" s="33" t="s">
        <v>94</v>
      </c>
      <c r="G12" s="33" t="s">
        <v>95</v>
      </c>
      <c r="H12" s="65" t="s">
        <v>96</v>
      </c>
      <c r="I12" s="33" t="s">
        <v>93</v>
      </c>
      <c r="J12" s="33" t="s">
        <v>94</v>
      </c>
      <c r="K12" s="33" t="s">
        <v>97</v>
      </c>
      <c r="L12" s="65" t="s">
        <v>96</v>
      </c>
      <c r="M12" s="36"/>
      <c r="N12" s="37"/>
      <c r="O12" s="38"/>
      <c r="P12" s="67"/>
      <c r="Q12" s="62"/>
      <c r="R12" s="68"/>
      <c r="S12" s="69"/>
      <c r="T12" s="42"/>
      <c r="U12" s="42"/>
      <c r="V12" s="66" t="n">
        <v>45819</v>
      </c>
      <c r="W12" s="49"/>
      <c r="X12" s="44" t="n">
        <v>22514780</v>
      </c>
      <c r="Y12" s="59" t="n">
        <v>352296</v>
      </c>
      <c r="Z12" s="60" t="n">
        <v>233680.8</v>
      </c>
      <c r="AA12" s="47"/>
      <c r="AB12" s="47"/>
      <c r="AC12" s="61" t="s">
        <v>98</v>
      </c>
      <c r="AD12" s="49"/>
      <c r="AE12" s="50"/>
      <c r="AF12" s="51"/>
      <c r="AG12" s="52"/>
      <c r="AH12" s="51"/>
      <c r="AI12" s="52"/>
      <c r="AJ12" s="51"/>
      <c r="AK12" s="52"/>
      <c r="AL12" s="53"/>
    </row>
    <row r="13" s="54" customFormat="true" ht="15" hidden="false" customHeight="false" outlineLevel="0" collapsed="false">
      <c r="A13" s="29"/>
      <c r="B13" s="30"/>
      <c r="C13" s="33" t="s">
        <v>99</v>
      </c>
      <c r="D13" s="32" t="s">
        <v>100</v>
      </c>
      <c r="E13" s="33" t="s">
        <v>101</v>
      </c>
      <c r="F13" s="33" t="s">
        <v>102</v>
      </c>
      <c r="G13" s="33" t="s">
        <v>79</v>
      </c>
      <c r="H13" s="65" t="s">
        <v>48</v>
      </c>
      <c r="I13" s="33" t="s">
        <v>101</v>
      </c>
      <c r="J13" s="33" t="s">
        <v>102</v>
      </c>
      <c r="K13" s="33" t="s">
        <v>79</v>
      </c>
      <c r="L13" s="65" t="s">
        <v>48</v>
      </c>
      <c r="M13" s="36"/>
      <c r="N13" s="37"/>
      <c r="O13" s="38"/>
      <c r="P13" s="67"/>
      <c r="Q13" s="62"/>
      <c r="R13" s="70"/>
      <c r="S13" s="71"/>
      <c r="T13" s="72"/>
      <c r="U13" s="72"/>
      <c r="V13" s="64" t="n">
        <v>45793</v>
      </c>
      <c r="W13" s="73"/>
      <c r="X13" s="74" t="n">
        <v>22514774</v>
      </c>
      <c r="Y13" s="75" t="n">
        <v>260257.6</v>
      </c>
      <c r="Z13" s="76" t="n">
        <v>188026.48</v>
      </c>
      <c r="AA13" s="47"/>
      <c r="AB13" s="47"/>
      <c r="AC13" s="77" t="s">
        <v>98</v>
      </c>
      <c r="AD13" s="49"/>
      <c r="AE13" s="50"/>
      <c r="AF13" s="51"/>
      <c r="AG13" s="52"/>
      <c r="AH13" s="51"/>
      <c r="AI13" s="52"/>
      <c r="AJ13" s="51"/>
      <c r="AK13" s="52"/>
      <c r="AL13" s="53"/>
    </row>
    <row r="14" s="54" customFormat="true" ht="137.25" hidden="false" customHeight="true" outlineLevel="0" collapsed="false">
      <c r="A14" s="78" t="n">
        <v>2</v>
      </c>
      <c r="B14" s="79" t="n">
        <v>63248</v>
      </c>
      <c r="C14" s="31" t="s">
        <v>103</v>
      </c>
      <c r="D14" s="32" t="s">
        <v>104</v>
      </c>
      <c r="E14" s="33" t="s">
        <v>105</v>
      </c>
      <c r="F14" s="34" t="s">
        <v>106</v>
      </c>
      <c r="G14" s="34" t="s">
        <v>107</v>
      </c>
      <c r="H14" s="80" t="s">
        <v>108</v>
      </c>
      <c r="I14" s="33" t="s">
        <v>109</v>
      </c>
      <c r="J14" s="34" t="s">
        <v>106</v>
      </c>
      <c r="K14" s="34" t="s">
        <v>107</v>
      </c>
      <c r="L14" s="80" t="s">
        <v>108</v>
      </c>
      <c r="M14" s="81" t="s">
        <v>110</v>
      </c>
      <c r="N14" s="82" t="s">
        <v>111</v>
      </c>
      <c r="O14" s="83" t="s">
        <v>112</v>
      </c>
      <c r="P14" s="84" t="s">
        <v>113</v>
      </c>
      <c r="Q14" s="62" t="s">
        <v>114</v>
      </c>
      <c r="R14" s="56" t="n">
        <v>7001401</v>
      </c>
      <c r="S14" s="85" t="s">
        <v>115</v>
      </c>
      <c r="T14" s="42"/>
      <c r="U14" s="42"/>
      <c r="V14" s="43" t="n">
        <v>45800</v>
      </c>
      <c r="W14" s="43" t="s">
        <v>116</v>
      </c>
      <c r="X14" s="44" t="n">
        <v>22514793</v>
      </c>
      <c r="Y14" s="45" t="n">
        <v>439441.4</v>
      </c>
      <c r="Z14" s="46" t="n">
        <v>262515.65</v>
      </c>
      <c r="AA14" s="86" t="n">
        <v>1516736.86</v>
      </c>
      <c r="AB14" s="86" t="n">
        <v>872899.87</v>
      </c>
      <c r="AC14" s="87" t="n">
        <v>105006.26</v>
      </c>
      <c r="AD14" s="73" t="s">
        <v>117</v>
      </c>
      <c r="AE14" s="88" t="n">
        <f aca="false">AC14</f>
        <v>105006.26</v>
      </c>
      <c r="AF14" s="89" t="n">
        <f aca="false">AE14/100*50</f>
        <v>52503.13</v>
      </c>
      <c r="AG14" s="90" t="s">
        <v>118</v>
      </c>
      <c r="AH14" s="89" t="n">
        <f aca="false">AE14/100*35</f>
        <v>36752.19</v>
      </c>
      <c r="AI14" s="90" t="s">
        <v>119</v>
      </c>
      <c r="AJ14" s="89" t="n">
        <f aca="false">AE14-AF14-AH14</f>
        <v>15750.94</v>
      </c>
      <c r="AK14" s="90" t="s">
        <v>120</v>
      </c>
      <c r="AL14" s="53"/>
    </row>
    <row r="15" s="54" customFormat="true" ht="15" hidden="false" customHeight="false" outlineLevel="0" collapsed="false">
      <c r="A15" s="78"/>
      <c r="B15" s="79"/>
      <c r="C15" s="33" t="s">
        <v>121</v>
      </c>
      <c r="D15" s="32" t="s">
        <v>122</v>
      </c>
      <c r="E15" s="33" t="s">
        <v>123</v>
      </c>
      <c r="F15" s="33" t="s">
        <v>124</v>
      </c>
      <c r="G15" s="33" t="s">
        <v>125</v>
      </c>
      <c r="H15" s="65" t="s">
        <v>108</v>
      </c>
      <c r="I15" s="33" t="s">
        <v>123</v>
      </c>
      <c r="J15" s="33" t="s">
        <v>124</v>
      </c>
      <c r="K15" s="33" t="s">
        <v>125</v>
      </c>
      <c r="L15" s="65" t="s">
        <v>108</v>
      </c>
      <c r="M15" s="81"/>
      <c r="N15" s="82"/>
      <c r="O15" s="83"/>
      <c r="P15" s="67"/>
      <c r="Q15" s="62"/>
      <c r="R15" s="68"/>
      <c r="S15" s="69"/>
      <c r="T15" s="58"/>
      <c r="U15" s="58"/>
      <c r="V15" s="43" t="n">
        <v>45728</v>
      </c>
      <c r="W15" s="49"/>
      <c r="X15" s="44" t="n">
        <v>22514788</v>
      </c>
      <c r="Y15" s="59" t="n">
        <v>336712.56</v>
      </c>
      <c r="Z15" s="60" t="n">
        <v>156086.19</v>
      </c>
      <c r="AA15" s="86"/>
      <c r="AB15" s="86"/>
      <c r="AC15" s="61" t="s">
        <v>98</v>
      </c>
      <c r="AD15" s="73"/>
      <c r="AE15" s="88"/>
      <c r="AF15" s="89"/>
      <c r="AG15" s="90"/>
      <c r="AH15" s="89"/>
      <c r="AI15" s="90"/>
      <c r="AJ15" s="89"/>
      <c r="AK15" s="90"/>
      <c r="AL15" s="53"/>
    </row>
    <row r="16" s="54" customFormat="true" ht="15" hidden="false" customHeight="false" outlineLevel="0" collapsed="false">
      <c r="A16" s="78"/>
      <c r="B16" s="79"/>
      <c r="C16" s="33" t="s">
        <v>126</v>
      </c>
      <c r="D16" s="32" t="s">
        <v>127</v>
      </c>
      <c r="E16" s="33" t="s">
        <v>128</v>
      </c>
      <c r="F16" s="33" t="s">
        <v>129</v>
      </c>
      <c r="G16" s="33" t="s">
        <v>130</v>
      </c>
      <c r="H16" s="65" t="s">
        <v>131</v>
      </c>
      <c r="I16" s="33" t="s">
        <v>132</v>
      </c>
      <c r="J16" s="33" t="s">
        <v>129</v>
      </c>
      <c r="K16" s="33" t="s">
        <v>130</v>
      </c>
      <c r="L16" s="65" t="s">
        <v>131</v>
      </c>
      <c r="M16" s="81"/>
      <c r="N16" s="82"/>
      <c r="O16" s="83"/>
      <c r="P16" s="67"/>
      <c r="Q16" s="62"/>
      <c r="R16" s="68"/>
      <c r="S16" s="69"/>
      <c r="T16" s="42"/>
      <c r="U16" s="42"/>
      <c r="V16" s="43" t="n">
        <v>45787</v>
      </c>
      <c r="W16" s="49"/>
      <c r="X16" s="44" t="n">
        <v>22514789</v>
      </c>
      <c r="Y16" s="59" t="n">
        <v>213228.6</v>
      </c>
      <c r="Z16" s="60" t="n">
        <v>121477.37</v>
      </c>
      <c r="AA16" s="86"/>
      <c r="AB16" s="86"/>
      <c r="AC16" s="61" t="s">
        <v>98</v>
      </c>
      <c r="AD16" s="73"/>
      <c r="AE16" s="88"/>
      <c r="AF16" s="89"/>
      <c r="AG16" s="90"/>
      <c r="AH16" s="89"/>
      <c r="AI16" s="90"/>
      <c r="AJ16" s="89"/>
      <c r="AK16" s="90"/>
      <c r="AL16" s="53"/>
    </row>
    <row r="17" s="54" customFormat="true" ht="15" hidden="false" customHeight="false" outlineLevel="0" collapsed="false">
      <c r="A17" s="78"/>
      <c r="B17" s="79"/>
      <c r="C17" s="33" t="s">
        <v>133</v>
      </c>
      <c r="D17" s="32" t="s">
        <v>134</v>
      </c>
      <c r="E17" s="33" t="s">
        <v>135</v>
      </c>
      <c r="F17" s="33" t="s">
        <v>136</v>
      </c>
      <c r="G17" s="33" t="s">
        <v>137</v>
      </c>
      <c r="H17" s="65" t="s">
        <v>131</v>
      </c>
      <c r="I17" s="33" t="s">
        <v>138</v>
      </c>
      <c r="J17" s="33" t="s">
        <v>136</v>
      </c>
      <c r="K17" s="33" t="s">
        <v>137</v>
      </c>
      <c r="L17" s="65" t="s">
        <v>131</v>
      </c>
      <c r="M17" s="81"/>
      <c r="N17" s="82"/>
      <c r="O17" s="83"/>
      <c r="P17" s="67"/>
      <c r="Q17" s="62"/>
      <c r="R17" s="68"/>
      <c r="S17" s="69"/>
      <c r="T17" s="42"/>
      <c r="U17" s="42"/>
      <c r="V17" s="43" t="n">
        <v>45712</v>
      </c>
      <c r="W17" s="49"/>
      <c r="X17" s="44" t="n">
        <v>22525118</v>
      </c>
      <c r="Y17" s="59" t="n">
        <v>229071</v>
      </c>
      <c r="Z17" s="60" t="n">
        <v>123778.2</v>
      </c>
      <c r="AA17" s="86"/>
      <c r="AB17" s="86"/>
      <c r="AC17" s="61" t="s">
        <v>98</v>
      </c>
      <c r="AD17" s="73"/>
      <c r="AE17" s="88"/>
      <c r="AF17" s="89"/>
      <c r="AG17" s="90"/>
      <c r="AH17" s="89"/>
      <c r="AI17" s="90"/>
      <c r="AJ17" s="89"/>
      <c r="AK17" s="90"/>
      <c r="AL17" s="53"/>
    </row>
    <row r="18" s="54" customFormat="true" ht="15.75" hidden="false" customHeight="true" outlineLevel="0" collapsed="false">
      <c r="A18" s="78"/>
      <c r="B18" s="79"/>
      <c r="C18" s="91" t="s">
        <v>139</v>
      </c>
      <c r="D18" s="92" t="s">
        <v>140</v>
      </c>
      <c r="E18" s="91" t="s">
        <v>141</v>
      </c>
      <c r="F18" s="91" t="s">
        <v>142</v>
      </c>
      <c r="G18" s="91" t="s">
        <v>143</v>
      </c>
      <c r="H18" s="93" t="s">
        <v>131</v>
      </c>
      <c r="I18" s="91" t="s">
        <v>144</v>
      </c>
      <c r="J18" s="91" t="s">
        <v>142</v>
      </c>
      <c r="K18" s="91" t="s">
        <v>143</v>
      </c>
      <c r="L18" s="93" t="s">
        <v>131</v>
      </c>
      <c r="M18" s="81"/>
      <c r="N18" s="82"/>
      <c r="O18" s="83"/>
      <c r="P18" s="67"/>
      <c r="Q18" s="94"/>
      <c r="R18" s="70"/>
      <c r="S18" s="71"/>
      <c r="T18" s="72"/>
      <c r="U18" s="72"/>
      <c r="V18" s="64" t="n">
        <v>45787</v>
      </c>
      <c r="W18" s="73"/>
      <c r="X18" s="74" t="n">
        <v>22514790</v>
      </c>
      <c r="Y18" s="75" t="n">
        <v>298283.3</v>
      </c>
      <c r="Z18" s="76" t="n">
        <v>209042.46</v>
      </c>
      <c r="AA18" s="86"/>
      <c r="AB18" s="86"/>
      <c r="AC18" s="77" t="s">
        <v>98</v>
      </c>
      <c r="AD18" s="73"/>
      <c r="AE18" s="88"/>
      <c r="AF18" s="89"/>
      <c r="AG18" s="90"/>
      <c r="AH18" s="89"/>
      <c r="AI18" s="90"/>
      <c r="AJ18" s="89"/>
      <c r="AK18" s="90"/>
      <c r="AL18" s="53"/>
    </row>
    <row r="19" s="106" customFormat="true" ht="198.75" hidden="false" customHeight="true" outlineLevel="0" collapsed="false">
      <c r="A19" s="29" t="n">
        <v>3</v>
      </c>
      <c r="B19" s="30" t="n">
        <v>62997</v>
      </c>
      <c r="C19" s="31" t="s">
        <v>145</v>
      </c>
      <c r="D19" s="32" t="s">
        <v>146</v>
      </c>
      <c r="E19" s="33" t="s">
        <v>147</v>
      </c>
      <c r="F19" s="34" t="s">
        <v>148</v>
      </c>
      <c r="G19" s="34" t="s">
        <v>149</v>
      </c>
      <c r="H19" s="35" t="s">
        <v>150</v>
      </c>
      <c r="I19" s="33" t="s">
        <v>151</v>
      </c>
      <c r="J19" s="34" t="s">
        <v>94</v>
      </c>
      <c r="K19" s="34" t="s">
        <v>97</v>
      </c>
      <c r="L19" s="35" t="s">
        <v>96</v>
      </c>
      <c r="M19" s="95" t="s">
        <v>152</v>
      </c>
      <c r="N19" s="37" t="s">
        <v>153</v>
      </c>
      <c r="O19" s="38" t="s">
        <v>154</v>
      </c>
      <c r="P19" s="38" t="s">
        <v>155</v>
      </c>
      <c r="Q19" s="62" t="s">
        <v>156</v>
      </c>
      <c r="R19" s="96" t="n">
        <v>506190214</v>
      </c>
      <c r="S19" s="97" t="s">
        <v>157</v>
      </c>
      <c r="T19" s="98" t="n">
        <v>45419</v>
      </c>
      <c r="U19" s="99" t="s">
        <v>158</v>
      </c>
      <c r="V19" s="43" t="n">
        <v>45729</v>
      </c>
      <c r="W19" s="43" t="s">
        <v>159</v>
      </c>
      <c r="X19" s="44" t="n">
        <v>22515162</v>
      </c>
      <c r="Y19" s="45" t="n">
        <v>621428</v>
      </c>
      <c r="Z19" s="46" t="n">
        <v>383120.5</v>
      </c>
      <c r="AA19" s="100" t="n">
        <v>1458155.05</v>
      </c>
      <c r="AB19" s="100" t="n">
        <v>864995</v>
      </c>
      <c r="AC19" s="101" t="n">
        <v>153248.2</v>
      </c>
      <c r="AD19" s="49" t="s">
        <v>160</v>
      </c>
      <c r="AE19" s="102" t="n">
        <f aca="false">AC19+AC20+AC21</f>
        <v>345998</v>
      </c>
      <c r="AF19" s="51" t="n">
        <f aca="false">AE19/100*50</f>
        <v>172999</v>
      </c>
      <c r="AG19" s="52" t="s">
        <v>161</v>
      </c>
      <c r="AH19" s="51" t="n">
        <f aca="false">AE19/100*35</f>
        <v>121099.3</v>
      </c>
      <c r="AI19" s="103" t="s">
        <v>162</v>
      </c>
      <c r="AJ19" s="51" t="n">
        <f aca="false">AE19-AF19-AH19</f>
        <v>51899.7</v>
      </c>
      <c r="AK19" s="103" t="s">
        <v>163</v>
      </c>
      <c r="AL19" s="104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</row>
    <row r="20" s="106" customFormat="true" ht="15.75" hidden="false" customHeight="true" outlineLevel="0" collapsed="false">
      <c r="A20" s="29"/>
      <c r="B20" s="30"/>
      <c r="C20" s="33" t="s">
        <v>164</v>
      </c>
      <c r="D20" s="32" t="s">
        <v>165</v>
      </c>
      <c r="E20" s="33" t="s">
        <v>166</v>
      </c>
      <c r="F20" s="33" t="s">
        <v>167</v>
      </c>
      <c r="G20" s="33" t="s">
        <v>168</v>
      </c>
      <c r="H20" s="32" t="s">
        <v>169</v>
      </c>
      <c r="I20" s="33" t="s">
        <v>170</v>
      </c>
      <c r="J20" s="33" t="s">
        <v>171</v>
      </c>
      <c r="K20" s="33" t="s">
        <v>168</v>
      </c>
      <c r="L20" s="32" t="s">
        <v>169</v>
      </c>
      <c r="M20" s="95"/>
      <c r="N20" s="37"/>
      <c r="O20" s="38"/>
      <c r="P20" s="38"/>
      <c r="Q20" s="62" t="s">
        <v>156</v>
      </c>
      <c r="R20" s="107" t="n">
        <v>506190188</v>
      </c>
      <c r="S20" s="97"/>
      <c r="T20" s="42"/>
      <c r="U20" s="42"/>
      <c r="V20" s="43" t="n">
        <v>45708</v>
      </c>
      <c r="W20" s="43" t="s">
        <v>172</v>
      </c>
      <c r="X20" s="44" t="n">
        <v>22524018</v>
      </c>
      <c r="Y20" s="59" t="n">
        <v>247500</v>
      </c>
      <c r="Z20" s="60" t="n">
        <v>180450</v>
      </c>
      <c r="AA20" s="108"/>
      <c r="AB20" s="108"/>
      <c r="AC20" s="101" t="n">
        <v>72180</v>
      </c>
      <c r="AD20" s="49"/>
      <c r="AE20" s="102"/>
      <c r="AF20" s="51"/>
      <c r="AG20" s="52"/>
      <c r="AH20" s="51"/>
      <c r="AI20" s="103"/>
      <c r="AJ20" s="51"/>
      <c r="AK20" s="103"/>
      <c r="AL20" s="104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</row>
    <row r="21" s="106" customFormat="true" ht="15.75" hidden="false" customHeight="true" outlineLevel="0" collapsed="false">
      <c r="A21" s="29"/>
      <c r="B21" s="30"/>
      <c r="C21" s="33" t="s">
        <v>173</v>
      </c>
      <c r="D21" s="32" t="s">
        <v>174</v>
      </c>
      <c r="E21" s="33" t="s">
        <v>175</v>
      </c>
      <c r="F21" s="33" t="s">
        <v>167</v>
      </c>
      <c r="G21" s="33" t="s">
        <v>168</v>
      </c>
      <c r="H21" s="32" t="s">
        <v>169</v>
      </c>
      <c r="I21" s="33" t="s">
        <v>175</v>
      </c>
      <c r="J21" s="33" t="s">
        <v>167</v>
      </c>
      <c r="K21" s="33" t="s">
        <v>168</v>
      </c>
      <c r="L21" s="32" t="s">
        <v>169</v>
      </c>
      <c r="M21" s="95"/>
      <c r="N21" s="37"/>
      <c r="O21" s="38"/>
      <c r="P21" s="38"/>
      <c r="Q21" s="62" t="s">
        <v>156</v>
      </c>
      <c r="R21" s="109" t="n">
        <v>506190176</v>
      </c>
      <c r="S21" s="97"/>
      <c r="T21" s="42"/>
      <c r="U21" s="42"/>
      <c r="V21" s="43" t="n">
        <v>45716</v>
      </c>
      <c r="W21" s="43" t="s">
        <v>176</v>
      </c>
      <c r="X21" s="44" t="n">
        <v>22524014</v>
      </c>
      <c r="Y21" s="59" t="n">
        <v>589227.05</v>
      </c>
      <c r="Z21" s="60" t="n">
        <v>301424.5</v>
      </c>
      <c r="AA21" s="110"/>
      <c r="AB21" s="110"/>
      <c r="AC21" s="101" t="n">
        <v>120569.8</v>
      </c>
      <c r="AD21" s="49"/>
      <c r="AE21" s="102"/>
      <c r="AF21" s="51"/>
      <c r="AG21" s="52"/>
      <c r="AH21" s="51"/>
      <c r="AI21" s="103"/>
      <c r="AJ21" s="51"/>
      <c r="AK21" s="103"/>
      <c r="AL21" s="104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</row>
    <row r="22" s="54" customFormat="true" ht="93" hidden="false" customHeight="true" outlineLevel="0" collapsed="false">
      <c r="A22" s="29" t="n">
        <v>4</v>
      </c>
      <c r="B22" s="30" t="n">
        <v>62256</v>
      </c>
      <c r="C22" s="31" t="s">
        <v>177</v>
      </c>
      <c r="D22" s="32" t="s">
        <v>178</v>
      </c>
      <c r="E22" s="33" t="s">
        <v>179</v>
      </c>
      <c r="F22" s="34" t="s">
        <v>180</v>
      </c>
      <c r="G22" s="34" t="s">
        <v>181</v>
      </c>
      <c r="H22" s="35" t="s">
        <v>48</v>
      </c>
      <c r="I22" s="33" t="s">
        <v>182</v>
      </c>
      <c r="J22" s="34" t="s">
        <v>183</v>
      </c>
      <c r="K22" s="34" t="s">
        <v>184</v>
      </c>
      <c r="L22" s="35" t="s">
        <v>48</v>
      </c>
      <c r="M22" s="95" t="s">
        <v>185</v>
      </c>
      <c r="N22" s="37" t="s">
        <v>186</v>
      </c>
      <c r="O22" s="38" t="s">
        <v>187</v>
      </c>
      <c r="P22" s="38" t="s">
        <v>188</v>
      </c>
      <c r="Q22" s="111" t="s">
        <v>189</v>
      </c>
      <c r="R22" s="112" t="n">
        <v>18255255</v>
      </c>
      <c r="S22" s="113" t="s">
        <v>190</v>
      </c>
      <c r="T22" s="42"/>
      <c r="U22" s="42"/>
      <c r="V22" s="66" t="n">
        <v>45818</v>
      </c>
      <c r="W22" s="43" t="s">
        <v>191</v>
      </c>
      <c r="X22" s="44" t="n">
        <v>22514907</v>
      </c>
      <c r="Y22" s="45" t="n">
        <v>580649.05</v>
      </c>
      <c r="Z22" s="46" t="n">
        <v>354418.17</v>
      </c>
      <c r="AA22" s="47" t="n">
        <v>1215962.75</v>
      </c>
      <c r="AB22" s="47" t="n">
        <v>836004.09</v>
      </c>
      <c r="AC22" s="87" t="n">
        <v>141767.26</v>
      </c>
      <c r="AD22" s="49" t="s">
        <v>192</v>
      </c>
      <c r="AE22" s="114" t="n">
        <f aca="false">AC22+AC23+AC24</f>
        <v>334401.63</v>
      </c>
      <c r="AF22" s="51" t="n">
        <f aca="false">AE22/100*50</f>
        <v>167200.82</v>
      </c>
      <c r="AG22" s="103" t="s">
        <v>193</v>
      </c>
      <c r="AH22" s="51" t="n">
        <f aca="false">AE22/100*35</f>
        <v>117040.57</v>
      </c>
      <c r="AI22" s="103" t="s">
        <v>194</v>
      </c>
      <c r="AJ22" s="52" t="n">
        <f aca="false">AE22-AF22-AH22</f>
        <v>50160.24</v>
      </c>
      <c r="AK22" s="115" t="s">
        <v>195</v>
      </c>
      <c r="AL22" s="53"/>
    </row>
    <row r="23" s="54" customFormat="true" ht="99.75" hidden="false" customHeight="true" outlineLevel="0" collapsed="false">
      <c r="A23" s="29"/>
      <c r="B23" s="30"/>
      <c r="C23" s="33" t="s">
        <v>196</v>
      </c>
      <c r="D23" s="32" t="s">
        <v>197</v>
      </c>
      <c r="E23" s="33" t="s">
        <v>198</v>
      </c>
      <c r="F23" s="33" t="s">
        <v>199</v>
      </c>
      <c r="G23" s="33" t="s">
        <v>200</v>
      </c>
      <c r="H23" s="32" t="s">
        <v>201</v>
      </c>
      <c r="I23" s="33" t="s">
        <v>202</v>
      </c>
      <c r="J23" s="33" t="s">
        <v>180</v>
      </c>
      <c r="K23" s="33" t="s">
        <v>181</v>
      </c>
      <c r="L23" s="32" t="s">
        <v>48</v>
      </c>
      <c r="M23" s="95"/>
      <c r="N23" s="37"/>
      <c r="O23" s="38"/>
      <c r="P23" s="38"/>
      <c r="Q23" s="57" t="s">
        <v>203</v>
      </c>
      <c r="R23" s="116" t="n">
        <v>50188282</v>
      </c>
      <c r="S23" s="113" t="s">
        <v>204</v>
      </c>
      <c r="T23" s="42"/>
      <c r="U23" s="42"/>
      <c r="V23" s="66" t="n">
        <v>45811</v>
      </c>
      <c r="W23" s="43" t="s">
        <v>205</v>
      </c>
      <c r="X23" s="44" t="n">
        <v>22525477</v>
      </c>
      <c r="Y23" s="59" t="n">
        <v>320030.3</v>
      </c>
      <c r="Z23" s="60" t="n">
        <v>238548.79</v>
      </c>
      <c r="AA23" s="47"/>
      <c r="AB23" s="47"/>
      <c r="AC23" s="101" t="n">
        <v>95419.52</v>
      </c>
      <c r="AD23" s="49"/>
      <c r="AE23" s="114"/>
      <c r="AF23" s="51"/>
      <c r="AG23" s="103"/>
      <c r="AH23" s="51"/>
      <c r="AI23" s="103"/>
      <c r="AJ23" s="52"/>
      <c r="AK23" s="115"/>
      <c r="AL23" s="53"/>
    </row>
    <row r="24" s="54" customFormat="true" ht="223.5" hidden="false" customHeight="true" outlineLevel="0" collapsed="false">
      <c r="A24" s="29"/>
      <c r="B24" s="30"/>
      <c r="C24" s="33" t="s">
        <v>206</v>
      </c>
      <c r="D24" s="32" t="s">
        <v>207</v>
      </c>
      <c r="E24" s="33" t="s">
        <v>208</v>
      </c>
      <c r="F24" s="33" t="s">
        <v>209</v>
      </c>
      <c r="G24" s="33" t="s">
        <v>210</v>
      </c>
      <c r="H24" s="32" t="s">
        <v>211</v>
      </c>
      <c r="I24" s="33" t="s">
        <v>202</v>
      </c>
      <c r="J24" s="33" t="s">
        <v>180</v>
      </c>
      <c r="K24" s="33" t="s">
        <v>181</v>
      </c>
      <c r="L24" s="32" t="s">
        <v>48</v>
      </c>
      <c r="M24" s="95"/>
      <c r="N24" s="37"/>
      <c r="O24" s="38"/>
      <c r="P24" s="38"/>
      <c r="Q24" s="117" t="s">
        <v>212</v>
      </c>
      <c r="R24" s="118" t="s">
        <v>213</v>
      </c>
      <c r="S24" s="119" t="s">
        <v>214</v>
      </c>
      <c r="T24" s="42"/>
      <c r="U24" s="42"/>
      <c r="V24" s="43" t="n">
        <v>45800</v>
      </c>
      <c r="W24" s="43" t="s">
        <v>215</v>
      </c>
      <c r="X24" s="44" t="n">
        <v>22525339</v>
      </c>
      <c r="Y24" s="59" t="n">
        <v>315283.4</v>
      </c>
      <c r="Z24" s="60" t="n">
        <v>243037.13</v>
      </c>
      <c r="AA24" s="47"/>
      <c r="AB24" s="47"/>
      <c r="AC24" s="101" t="n">
        <v>97214.85</v>
      </c>
      <c r="AD24" s="49"/>
      <c r="AE24" s="114"/>
      <c r="AF24" s="51"/>
      <c r="AG24" s="103"/>
      <c r="AH24" s="51"/>
      <c r="AI24" s="103"/>
      <c r="AJ24" s="52"/>
      <c r="AK24" s="115"/>
      <c r="AL24" s="53"/>
    </row>
    <row r="25" s="54" customFormat="true" ht="91.5" hidden="false" customHeight="true" outlineLevel="0" collapsed="false">
      <c r="A25" s="29" t="n">
        <v>5</v>
      </c>
      <c r="B25" s="30" t="n">
        <v>62241</v>
      </c>
      <c r="C25" s="31" t="s">
        <v>216</v>
      </c>
      <c r="D25" s="32" t="s">
        <v>217</v>
      </c>
      <c r="E25" s="33" t="s">
        <v>218</v>
      </c>
      <c r="F25" s="34" t="s">
        <v>219</v>
      </c>
      <c r="G25" s="34" t="s">
        <v>220</v>
      </c>
      <c r="H25" s="35" t="s">
        <v>48</v>
      </c>
      <c r="I25" s="33" t="s">
        <v>218</v>
      </c>
      <c r="J25" s="34" t="s">
        <v>219</v>
      </c>
      <c r="K25" s="34" t="s">
        <v>220</v>
      </c>
      <c r="L25" s="35" t="s">
        <v>48</v>
      </c>
      <c r="M25" s="120" t="s">
        <v>221</v>
      </c>
      <c r="N25" s="82" t="s">
        <v>222</v>
      </c>
      <c r="O25" s="38" t="s">
        <v>223</v>
      </c>
      <c r="P25" s="38" t="s">
        <v>224</v>
      </c>
      <c r="Q25" s="62" t="s">
        <v>225</v>
      </c>
      <c r="R25" s="121" t="n">
        <v>18258242</v>
      </c>
      <c r="S25" s="122" t="s">
        <v>226</v>
      </c>
      <c r="T25" s="42"/>
      <c r="U25" s="42"/>
      <c r="V25" s="43" t="n">
        <v>45737</v>
      </c>
      <c r="W25" s="43" t="s">
        <v>227</v>
      </c>
      <c r="X25" s="44" t="n">
        <v>22515167</v>
      </c>
      <c r="Y25" s="45" t="n">
        <v>594227.5</v>
      </c>
      <c r="Z25" s="46" t="n">
        <v>313018.25</v>
      </c>
      <c r="AA25" s="100" t="n">
        <v>1762753.8</v>
      </c>
      <c r="AB25" s="100" t="n">
        <v>963272.22</v>
      </c>
      <c r="AC25" s="87" t="n">
        <v>125207.3</v>
      </c>
      <c r="AD25" s="73" t="s">
        <v>228</v>
      </c>
      <c r="AE25" s="123" t="n">
        <v>125207.3</v>
      </c>
      <c r="AF25" s="51" t="n">
        <f aca="false">AE25/100*50</f>
        <v>62603.65</v>
      </c>
      <c r="AG25" s="103" t="s">
        <v>229</v>
      </c>
      <c r="AH25" s="51" t="n">
        <f aca="false">AE25/100*35</f>
        <v>43822.56</v>
      </c>
      <c r="AI25" s="52" t="s">
        <v>230</v>
      </c>
      <c r="AJ25" s="51" t="n">
        <f aca="false">AE25-AF25-AH25</f>
        <v>18781.09</v>
      </c>
      <c r="AK25" s="52" t="s">
        <v>231</v>
      </c>
      <c r="AL25" s="53"/>
    </row>
    <row r="26" s="54" customFormat="true" ht="24.75" hidden="false" customHeight="true" outlineLevel="0" collapsed="false">
      <c r="A26" s="29"/>
      <c r="B26" s="30"/>
      <c r="C26" s="33" t="s">
        <v>232</v>
      </c>
      <c r="D26" s="32" t="s">
        <v>233</v>
      </c>
      <c r="E26" s="33" t="s">
        <v>234</v>
      </c>
      <c r="F26" s="33" t="s">
        <v>180</v>
      </c>
      <c r="G26" s="33" t="s">
        <v>181</v>
      </c>
      <c r="H26" s="32" t="s">
        <v>48</v>
      </c>
      <c r="I26" s="33" t="s">
        <v>234</v>
      </c>
      <c r="J26" s="33" t="s">
        <v>180</v>
      </c>
      <c r="K26" s="33" t="s">
        <v>181</v>
      </c>
      <c r="L26" s="32" t="s">
        <v>48</v>
      </c>
      <c r="M26" s="120"/>
      <c r="N26" s="82"/>
      <c r="O26" s="38"/>
      <c r="P26" s="38"/>
      <c r="Q26" s="62"/>
      <c r="R26" s="68"/>
      <c r="S26" s="69"/>
      <c r="T26" s="42"/>
      <c r="U26" s="42"/>
      <c r="V26" s="66" t="n">
        <v>45807</v>
      </c>
      <c r="W26" s="49"/>
      <c r="X26" s="44" t="n">
        <v>22515164</v>
      </c>
      <c r="Y26" s="59" t="n">
        <v>271802.5</v>
      </c>
      <c r="Z26" s="60" t="n">
        <v>174930.52</v>
      </c>
      <c r="AA26" s="108"/>
      <c r="AB26" s="108"/>
      <c r="AC26" s="101" t="s">
        <v>98</v>
      </c>
      <c r="AD26" s="73"/>
      <c r="AE26" s="123"/>
      <c r="AF26" s="51"/>
      <c r="AG26" s="103"/>
      <c r="AH26" s="51"/>
      <c r="AI26" s="52"/>
      <c r="AJ26" s="51"/>
      <c r="AK26" s="52"/>
      <c r="AL26" s="53"/>
    </row>
    <row r="27" s="54" customFormat="true" ht="24.75" hidden="false" customHeight="true" outlineLevel="0" collapsed="false">
      <c r="A27" s="29"/>
      <c r="B27" s="30"/>
      <c r="C27" s="33" t="s">
        <v>235</v>
      </c>
      <c r="D27" s="32" t="s">
        <v>236</v>
      </c>
      <c r="E27" s="33" t="s">
        <v>237</v>
      </c>
      <c r="F27" s="33" t="s">
        <v>238</v>
      </c>
      <c r="G27" s="33" t="s">
        <v>239</v>
      </c>
      <c r="H27" s="32" t="s">
        <v>48</v>
      </c>
      <c r="I27" s="33" t="s">
        <v>237</v>
      </c>
      <c r="J27" s="33" t="s">
        <v>238</v>
      </c>
      <c r="K27" s="33" t="s">
        <v>239</v>
      </c>
      <c r="L27" s="32" t="s">
        <v>48</v>
      </c>
      <c r="M27" s="120"/>
      <c r="N27" s="82"/>
      <c r="O27" s="38"/>
      <c r="P27" s="38"/>
      <c r="Q27" s="62"/>
      <c r="R27" s="68"/>
      <c r="S27" s="69"/>
      <c r="T27" s="42"/>
      <c r="U27" s="42"/>
      <c r="V27" s="43" t="n">
        <v>45800</v>
      </c>
      <c r="W27" s="49"/>
      <c r="X27" s="44" t="n">
        <v>22515166</v>
      </c>
      <c r="Y27" s="59" t="n">
        <v>421873</v>
      </c>
      <c r="Z27" s="60" t="n">
        <v>195934.37</v>
      </c>
      <c r="AA27" s="108"/>
      <c r="AB27" s="108"/>
      <c r="AC27" s="101" t="s">
        <v>98</v>
      </c>
      <c r="AD27" s="73"/>
      <c r="AE27" s="123"/>
      <c r="AF27" s="51"/>
      <c r="AG27" s="103"/>
      <c r="AH27" s="51"/>
      <c r="AI27" s="52"/>
      <c r="AJ27" s="51"/>
      <c r="AK27" s="52"/>
      <c r="AL27" s="53"/>
    </row>
    <row r="28" s="54" customFormat="true" ht="24.75" hidden="false" customHeight="true" outlineLevel="0" collapsed="false">
      <c r="A28" s="29"/>
      <c r="B28" s="30"/>
      <c r="C28" s="91" t="s">
        <v>240</v>
      </c>
      <c r="D28" s="92" t="s">
        <v>241</v>
      </c>
      <c r="E28" s="91" t="s">
        <v>242</v>
      </c>
      <c r="F28" s="91" t="s">
        <v>238</v>
      </c>
      <c r="G28" s="91" t="s">
        <v>239</v>
      </c>
      <c r="H28" s="92" t="s">
        <v>48</v>
      </c>
      <c r="I28" s="91" t="s">
        <v>242</v>
      </c>
      <c r="J28" s="91" t="s">
        <v>238</v>
      </c>
      <c r="K28" s="91" t="s">
        <v>239</v>
      </c>
      <c r="L28" s="92" t="s">
        <v>48</v>
      </c>
      <c r="M28" s="120"/>
      <c r="N28" s="82"/>
      <c r="O28" s="38"/>
      <c r="P28" s="124"/>
      <c r="Q28" s="94"/>
      <c r="R28" s="70"/>
      <c r="S28" s="71"/>
      <c r="T28" s="72"/>
      <c r="U28" s="72"/>
      <c r="V28" s="64" t="n">
        <v>45743</v>
      </c>
      <c r="W28" s="73"/>
      <c r="X28" s="74" t="n">
        <v>22515169</v>
      </c>
      <c r="Y28" s="75" t="n">
        <v>474850.8</v>
      </c>
      <c r="Z28" s="76" t="n">
        <v>279389.08</v>
      </c>
      <c r="AA28" s="108"/>
      <c r="AB28" s="108"/>
      <c r="AC28" s="125" t="s">
        <v>98</v>
      </c>
      <c r="AD28" s="73"/>
      <c r="AE28" s="123"/>
      <c r="AF28" s="51"/>
      <c r="AG28" s="103"/>
      <c r="AH28" s="51"/>
      <c r="AI28" s="52"/>
      <c r="AJ28" s="51"/>
      <c r="AK28" s="52"/>
      <c r="AL28" s="53"/>
    </row>
    <row r="29" s="54" customFormat="true" ht="79.5" hidden="false" customHeight="true" outlineLevel="0" collapsed="false">
      <c r="A29" s="78" t="n">
        <v>6</v>
      </c>
      <c r="B29" s="79" t="n">
        <v>62230</v>
      </c>
      <c r="C29" s="31" t="s">
        <v>243</v>
      </c>
      <c r="D29" s="32" t="s">
        <v>244</v>
      </c>
      <c r="E29" s="33" t="s">
        <v>245</v>
      </c>
      <c r="F29" s="34" t="s">
        <v>246</v>
      </c>
      <c r="G29" s="34" t="s">
        <v>247</v>
      </c>
      <c r="H29" s="35" t="s">
        <v>131</v>
      </c>
      <c r="I29" s="126" t="s">
        <v>248</v>
      </c>
      <c r="J29" s="34" t="s">
        <v>249</v>
      </c>
      <c r="K29" s="34" t="s">
        <v>247</v>
      </c>
      <c r="L29" s="35" t="s">
        <v>131</v>
      </c>
      <c r="M29" s="127" t="s">
        <v>250</v>
      </c>
      <c r="N29" s="82" t="s">
        <v>251</v>
      </c>
      <c r="O29" s="38" t="s">
        <v>223</v>
      </c>
      <c r="P29" s="84" t="s">
        <v>252</v>
      </c>
      <c r="Q29" s="62"/>
      <c r="R29" s="68"/>
      <c r="S29" s="69"/>
      <c r="T29" s="42"/>
      <c r="U29" s="42"/>
      <c r="V29" s="43" t="n">
        <v>45743</v>
      </c>
      <c r="W29" s="49"/>
      <c r="X29" s="44" t="n">
        <v>22515037</v>
      </c>
      <c r="Y29" s="45" t="n">
        <v>380840</v>
      </c>
      <c r="Z29" s="46" t="n">
        <v>275051.2</v>
      </c>
      <c r="AA29" s="100" t="n">
        <v>1292395</v>
      </c>
      <c r="AB29" s="100" t="n">
        <v>907419.05</v>
      </c>
      <c r="AC29" s="128" t="s">
        <v>98</v>
      </c>
      <c r="AD29" s="73" t="s">
        <v>253</v>
      </c>
      <c r="AE29" s="114" t="n">
        <f aca="false">AC31+AC34</f>
        <v>121691.4</v>
      </c>
      <c r="AF29" s="51" t="n">
        <f aca="false">AE29/100*50</f>
        <v>60845.7</v>
      </c>
      <c r="AG29" s="103" t="s">
        <v>254</v>
      </c>
      <c r="AH29" s="51" t="n">
        <f aca="false">AE29/100*35</f>
        <v>42591.99</v>
      </c>
      <c r="AI29" s="103" t="s">
        <v>255</v>
      </c>
      <c r="AJ29" s="51" t="n">
        <f aca="false">AE29-AF29-AH29</f>
        <v>18253.71</v>
      </c>
      <c r="AK29" s="52" t="s">
        <v>256</v>
      </c>
      <c r="AL29" s="53"/>
    </row>
    <row r="30" s="54" customFormat="true" ht="24.75" hidden="false" customHeight="true" outlineLevel="0" collapsed="false">
      <c r="A30" s="78"/>
      <c r="B30" s="79"/>
      <c r="C30" s="33" t="s">
        <v>257</v>
      </c>
      <c r="D30" s="32" t="s">
        <v>258</v>
      </c>
      <c r="E30" s="33" t="s">
        <v>259</v>
      </c>
      <c r="F30" s="33" t="s">
        <v>246</v>
      </c>
      <c r="G30" s="33" t="s">
        <v>247</v>
      </c>
      <c r="H30" s="32" t="s">
        <v>131</v>
      </c>
      <c r="I30" s="33" t="s">
        <v>259</v>
      </c>
      <c r="J30" s="33" t="s">
        <v>246</v>
      </c>
      <c r="K30" s="33" t="s">
        <v>247</v>
      </c>
      <c r="L30" s="32" t="s">
        <v>131</v>
      </c>
      <c r="M30" s="127"/>
      <c r="N30" s="82"/>
      <c r="O30" s="38"/>
      <c r="P30" s="67"/>
      <c r="Q30" s="62"/>
      <c r="R30" s="129"/>
      <c r="S30" s="69"/>
      <c r="T30" s="42"/>
      <c r="U30" s="42"/>
      <c r="V30" s="43" t="n">
        <v>45749</v>
      </c>
      <c r="W30" s="49"/>
      <c r="X30" s="44" t="n">
        <v>22523992</v>
      </c>
      <c r="Y30" s="59" t="n">
        <v>150325</v>
      </c>
      <c r="Z30" s="60" t="n">
        <v>102748.75</v>
      </c>
      <c r="AA30" s="108"/>
      <c r="AB30" s="108"/>
      <c r="AC30" s="101" t="s">
        <v>98</v>
      </c>
      <c r="AD30" s="73"/>
      <c r="AE30" s="114"/>
      <c r="AF30" s="51"/>
      <c r="AG30" s="103"/>
      <c r="AH30" s="51"/>
      <c r="AI30" s="103"/>
      <c r="AJ30" s="51"/>
      <c r="AK30" s="52"/>
      <c r="AL30" s="53"/>
    </row>
    <row r="31" s="54" customFormat="true" ht="93.75" hidden="false" customHeight="true" outlineLevel="0" collapsed="false">
      <c r="A31" s="78"/>
      <c r="B31" s="79"/>
      <c r="C31" s="33" t="s">
        <v>260</v>
      </c>
      <c r="D31" s="32" t="s">
        <v>261</v>
      </c>
      <c r="E31" s="33" t="s">
        <v>262</v>
      </c>
      <c r="F31" s="33" t="s">
        <v>263</v>
      </c>
      <c r="G31" s="33" t="s">
        <v>264</v>
      </c>
      <c r="H31" s="32" t="s">
        <v>169</v>
      </c>
      <c r="I31" s="33" t="s">
        <v>262</v>
      </c>
      <c r="J31" s="33" t="s">
        <v>263</v>
      </c>
      <c r="K31" s="33" t="s">
        <v>264</v>
      </c>
      <c r="L31" s="32" t="s">
        <v>169</v>
      </c>
      <c r="M31" s="127"/>
      <c r="N31" s="82"/>
      <c r="O31" s="38"/>
      <c r="P31" s="84" t="s">
        <v>252</v>
      </c>
      <c r="Q31" s="62" t="s">
        <v>265</v>
      </c>
      <c r="R31" s="121" t="s">
        <v>266</v>
      </c>
      <c r="S31" s="111" t="s">
        <v>267</v>
      </c>
      <c r="T31" s="42"/>
      <c r="U31" s="42"/>
      <c r="V31" s="43" t="n">
        <v>45788</v>
      </c>
      <c r="W31" s="43" t="s">
        <v>268</v>
      </c>
      <c r="X31" s="44" t="n">
        <v>22515146</v>
      </c>
      <c r="Y31" s="59" t="n">
        <v>160300</v>
      </c>
      <c r="Z31" s="60" t="n">
        <v>110209</v>
      </c>
      <c r="AA31" s="108"/>
      <c r="AB31" s="108"/>
      <c r="AC31" s="101" t="n">
        <v>44083.6</v>
      </c>
      <c r="AD31" s="73"/>
      <c r="AE31" s="114"/>
      <c r="AF31" s="51"/>
      <c r="AG31" s="103"/>
      <c r="AH31" s="51"/>
      <c r="AI31" s="103"/>
      <c r="AJ31" s="51"/>
      <c r="AK31" s="52"/>
      <c r="AL31" s="53"/>
    </row>
    <row r="32" s="54" customFormat="true" ht="24.75" hidden="false" customHeight="true" outlineLevel="0" collapsed="false">
      <c r="A32" s="78"/>
      <c r="B32" s="79"/>
      <c r="C32" s="33" t="s">
        <v>269</v>
      </c>
      <c r="D32" s="32" t="s">
        <v>270</v>
      </c>
      <c r="E32" s="33" t="s">
        <v>271</v>
      </c>
      <c r="F32" s="33" t="s">
        <v>167</v>
      </c>
      <c r="G32" s="33" t="s">
        <v>168</v>
      </c>
      <c r="H32" s="32" t="s">
        <v>169</v>
      </c>
      <c r="I32" s="33" t="s">
        <v>271</v>
      </c>
      <c r="J32" s="33" t="s">
        <v>167</v>
      </c>
      <c r="K32" s="33" t="s">
        <v>168</v>
      </c>
      <c r="L32" s="32" t="s">
        <v>169</v>
      </c>
      <c r="M32" s="127"/>
      <c r="N32" s="82"/>
      <c r="O32" s="38"/>
      <c r="P32" s="67"/>
      <c r="Q32" s="62"/>
      <c r="R32" s="129"/>
      <c r="S32" s="130"/>
      <c r="T32" s="42"/>
      <c r="U32" s="42"/>
      <c r="V32" s="43" t="n">
        <v>45749</v>
      </c>
      <c r="W32" s="49"/>
      <c r="X32" s="44" t="n">
        <v>22515147</v>
      </c>
      <c r="Y32" s="59" t="n">
        <v>160160</v>
      </c>
      <c r="Z32" s="60" t="n">
        <v>110105</v>
      </c>
      <c r="AA32" s="108"/>
      <c r="AB32" s="108"/>
      <c r="AC32" s="101" t="s">
        <v>98</v>
      </c>
      <c r="AD32" s="73"/>
      <c r="AE32" s="114"/>
      <c r="AF32" s="51"/>
      <c r="AG32" s="103"/>
      <c r="AH32" s="51"/>
      <c r="AI32" s="103"/>
      <c r="AJ32" s="51"/>
      <c r="AK32" s="52"/>
      <c r="AL32" s="53"/>
    </row>
    <row r="33" s="54" customFormat="true" ht="24.75" hidden="false" customHeight="true" outlineLevel="0" collapsed="false">
      <c r="A33" s="78"/>
      <c r="B33" s="79"/>
      <c r="C33" s="33" t="s">
        <v>272</v>
      </c>
      <c r="D33" s="32" t="s">
        <v>273</v>
      </c>
      <c r="E33" s="33" t="s">
        <v>274</v>
      </c>
      <c r="F33" s="33" t="s">
        <v>167</v>
      </c>
      <c r="G33" s="33" t="s">
        <v>168</v>
      </c>
      <c r="H33" s="32" t="s">
        <v>169</v>
      </c>
      <c r="I33" s="33" t="s">
        <v>275</v>
      </c>
      <c r="J33" s="33" t="s">
        <v>167</v>
      </c>
      <c r="K33" s="33" t="s">
        <v>168</v>
      </c>
      <c r="L33" s="32" t="s">
        <v>169</v>
      </c>
      <c r="M33" s="127"/>
      <c r="N33" s="82"/>
      <c r="O33" s="38"/>
      <c r="P33" s="67"/>
      <c r="Q33" s="62"/>
      <c r="R33" s="68"/>
      <c r="S33" s="69"/>
      <c r="T33" s="42"/>
      <c r="U33" s="42"/>
      <c r="V33" s="43" t="n">
        <v>45749</v>
      </c>
      <c r="W33" s="49"/>
      <c r="X33" s="44" t="n">
        <v>22515041</v>
      </c>
      <c r="Y33" s="59" t="n">
        <v>160720</v>
      </c>
      <c r="Z33" s="60" t="n">
        <v>115285.6</v>
      </c>
      <c r="AA33" s="108"/>
      <c r="AB33" s="108"/>
      <c r="AC33" s="101" t="s">
        <v>98</v>
      </c>
      <c r="AD33" s="73"/>
      <c r="AE33" s="114"/>
      <c r="AF33" s="51"/>
      <c r="AG33" s="103"/>
      <c r="AH33" s="51"/>
      <c r="AI33" s="103"/>
      <c r="AJ33" s="51"/>
      <c r="AK33" s="52"/>
      <c r="AL33" s="53"/>
    </row>
    <row r="34" s="54" customFormat="true" ht="105" hidden="false" customHeight="true" outlineLevel="0" collapsed="false">
      <c r="A34" s="78"/>
      <c r="B34" s="79"/>
      <c r="C34" s="91" t="s">
        <v>276</v>
      </c>
      <c r="D34" s="92" t="s">
        <v>277</v>
      </c>
      <c r="E34" s="91" t="s">
        <v>278</v>
      </c>
      <c r="F34" s="91" t="s">
        <v>263</v>
      </c>
      <c r="G34" s="91" t="s">
        <v>264</v>
      </c>
      <c r="H34" s="92" t="s">
        <v>169</v>
      </c>
      <c r="I34" s="91" t="s">
        <v>279</v>
      </c>
      <c r="J34" s="91" t="s">
        <v>167</v>
      </c>
      <c r="K34" s="91" t="s">
        <v>168</v>
      </c>
      <c r="L34" s="92" t="s">
        <v>169</v>
      </c>
      <c r="M34" s="127"/>
      <c r="N34" s="82"/>
      <c r="O34" s="38"/>
      <c r="P34" s="84" t="s">
        <v>252</v>
      </c>
      <c r="Q34" s="94" t="s">
        <v>280</v>
      </c>
      <c r="R34" s="131" t="n">
        <v>115218033</v>
      </c>
      <c r="S34" s="132" t="s">
        <v>281</v>
      </c>
      <c r="T34" s="72"/>
      <c r="U34" s="72"/>
      <c r="V34" s="64" t="n">
        <v>45762</v>
      </c>
      <c r="W34" s="43" t="s">
        <v>282</v>
      </c>
      <c r="X34" s="74" t="n">
        <v>22515038</v>
      </c>
      <c r="Y34" s="75" t="n">
        <v>280050</v>
      </c>
      <c r="Z34" s="76" t="n">
        <v>194019.5</v>
      </c>
      <c r="AA34" s="108"/>
      <c r="AB34" s="108"/>
      <c r="AC34" s="125" t="n">
        <v>77607.8</v>
      </c>
      <c r="AD34" s="73"/>
      <c r="AE34" s="114"/>
      <c r="AF34" s="51"/>
      <c r="AG34" s="103"/>
      <c r="AH34" s="51"/>
      <c r="AI34" s="103"/>
      <c r="AJ34" s="51"/>
      <c r="AK34" s="52"/>
      <c r="AL34" s="53"/>
    </row>
    <row r="35" s="54" customFormat="true" ht="41.25" hidden="false" customHeight="true" outlineLevel="0" collapsed="false">
      <c r="A35" s="29" t="n">
        <v>7</v>
      </c>
      <c r="B35" s="30" t="n">
        <v>62570</v>
      </c>
      <c r="C35" s="133" t="s">
        <v>283</v>
      </c>
      <c r="D35" s="32" t="s">
        <v>284</v>
      </c>
      <c r="E35" s="134" t="s">
        <v>285</v>
      </c>
      <c r="F35" s="135" t="s">
        <v>85</v>
      </c>
      <c r="G35" s="34" t="n">
        <v>61122</v>
      </c>
      <c r="H35" s="136" t="s">
        <v>48</v>
      </c>
      <c r="I35" s="33" t="s">
        <v>286</v>
      </c>
      <c r="J35" s="34" t="s">
        <v>85</v>
      </c>
      <c r="K35" s="34" t="s">
        <v>88</v>
      </c>
      <c r="L35" s="34" t="s">
        <v>48</v>
      </c>
      <c r="M35" s="137" t="s">
        <v>287</v>
      </c>
      <c r="N35" s="37" t="s">
        <v>288</v>
      </c>
      <c r="O35" s="38" t="s">
        <v>289</v>
      </c>
      <c r="P35" s="38" t="s">
        <v>290</v>
      </c>
      <c r="Q35" s="62" t="s">
        <v>291</v>
      </c>
      <c r="R35" s="138" t="n">
        <v>2117292</v>
      </c>
      <c r="S35" s="56" t="s">
        <v>292</v>
      </c>
      <c r="T35" s="42"/>
      <c r="U35" s="42"/>
      <c r="V35" s="43" t="n">
        <v>45800</v>
      </c>
      <c r="W35" s="43" t="s">
        <v>293</v>
      </c>
      <c r="X35" s="44" t="n">
        <v>22515289</v>
      </c>
      <c r="Y35" s="59" t="n">
        <v>652356.5</v>
      </c>
      <c r="Z35" s="59" t="n">
        <v>312638.15</v>
      </c>
      <c r="AA35" s="100" t="n">
        <v>1388946.5</v>
      </c>
      <c r="AB35" s="100" t="n">
        <v>812831.95</v>
      </c>
      <c r="AC35" s="101" t="n">
        <v>125055.26</v>
      </c>
      <c r="AD35" s="49" t="s">
        <v>294</v>
      </c>
      <c r="AE35" s="114" t="n">
        <f aca="false">AC35+AC36+AC37</f>
        <v>325132.78</v>
      </c>
      <c r="AF35" s="51" t="n">
        <f aca="false">AE35/100*50</f>
        <v>162566.39</v>
      </c>
      <c r="AG35" s="103" t="s">
        <v>295</v>
      </c>
      <c r="AH35" s="51" t="n">
        <f aca="false">AE35/100*35</f>
        <v>113796.47</v>
      </c>
      <c r="AI35" s="103" t="s">
        <v>296</v>
      </c>
      <c r="AJ35" s="51" t="n">
        <f aca="false">AE35-AF35-AH35</f>
        <v>48769.92</v>
      </c>
      <c r="AK35" s="103" t="s">
        <v>297</v>
      </c>
      <c r="AL35" s="53"/>
    </row>
    <row r="36" s="54" customFormat="true" ht="24.75" hidden="false" customHeight="true" outlineLevel="0" collapsed="false">
      <c r="A36" s="29"/>
      <c r="B36" s="30"/>
      <c r="C36" s="134" t="s">
        <v>298</v>
      </c>
      <c r="D36" s="32" t="s">
        <v>299</v>
      </c>
      <c r="E36" s="134" t="s">
        <v>300</v>
      </c>
      <c r="F36" s="134" t="s">
        <v>301</v>
      </c>
      <c r="G36" s="33" t="s">
        <v>302</v>
      </c>
      <c r="H36" s="139" t="s">
        <v>303</v>
      </c>
      <c r="I36" s="33" t="s">
        <v>304</v>
      </c>
      <c r="J36" s="33" t="s">
        <v>305</v>
      </c>
      <c r="K36" s="33" t="s">
        <v>306</v>
      </c>
      <c r="L36" s="32" t="s">
        <v>48</v>
      </c>
      <c r="M36" s="137"/>
      <c r="N36" s="37"/>
      <c r="O36" s="38"/>
      <c r="P36" s="38"/>
      <c r="Q36" s="62" t="s">
        <v>307</v>
      </c>
      <c r="R36" s="138" t="n">
        <v>1086</v>
      </c>
      <c r="S36" s="137" t="s">
        <v>308</v>
      </c>
      <c r="T36" s="42"/>
      <c r="U36" s="42"/>
      <c r="V36" s="43" t="n">
        <v>45800</v>
      </c>
      <c r="W36" s="43" t="s">
        <v>309</v>
      </c>
      <c r="X36" s="44" t="n">
        <v>22525361</v>
      </c>
      <c r="Y36" s="59" t="n">
        <v>367258.5</v>
      </c>
      <c r="Z36" s="59" t="n">
        <v>247875.53</v>
      </c>
      <c r="AA36" s="108"/>
      <c r="AB36" s="108"/>
      <c r="AC36" s="101" t="n">
        <v>99150.21</v>
      </c>
      <c r="AD36" s="49"/>
      <c r="AE36" s="114"/>
      <c r="AF36" s="51"/>
      <c r="AG36" s="103"/>
      <c r="AH36" s="51"/>
      <c r="AI36" s="103"/>
      <c r="AJ36" s="51"/>
      <c r="AK36" s="103"/>
      <c r="AL36" s="53"/>
    </row>
    <row r="37" s="54" customFormat="true" ht="48.75" hidden="false" customHeight="true" outlineLevel="0" collapsed="false">
      <c r="A37" s="29"/>
      <c r="B37" s="30"/>
      <c r="C37" s="134" t="s">
        <v>310</v>
      </c>
      <c r="D37" s="32" t="s">
        <v>311</v>
      </c>
      <c r="E37" s="134" t="s">
        <v>312</v>
      </c>
      <c r="F37" s="134" t="s">
        <v>301</v>
      </c>
      <c r="G37" s="33" t="s">
        <v>313</v>
      </c>
      <c r="H37" s="139" t="s">
        <v>303</v>
      </c>
      <c r="I37" s="33" t="s">
        <v>304</v>
      </c>
      <c r="J37" s="33" t="s">
        <v>305</v>
      </c>
      <c r="K37" s="33" t="s">
        <v>306</v>
      </c>
      <c r="L37" s="32" t="s">
        <v>48</v>
      </c>
      <c r="M37" s="137"/>
      <c r="N37" s="37"/>
      <c r="O37" s="38"/>
      <c r="P37" s="38"/>
      <c r="Q37" s="62" t="s">
        <v>307</v>
      </c>
      <c r="R37" s="138" t="n">
        <v>1085</v>
      </c>
      <c r="S37" s="137"/>
      <c r="T37" s="42"/>
      <c r="U37" s="42"/>
      <c r="V37" s="43" t="n">
        <v>45768</v>
      </c>
      <c r="W37" s="43" t="s">
        <v>314</v>
      </c>
      <c r="X37" s="44" t="n">
        <v>22525359</v>
      </c>
      <c r="Y37" s="59" t="n">
        <v>369331.5</v>
      </c>
      <c r="Z37" s="59" t="n">
        <v>252318.27</v>
      </c>
      <c r="AA37" s="108"/>
      <c r="AB37" s="108"/>
      <c r="AC37" s="101" t="n">
        <v>100927.31</v>
      </c>
      <c r="AD37" s="49"/>
      <c r="AE37" s="114"/>
      <c r="AF37" s="51"/>
      <c r="AG37" s="103"/>
      <c r="AH37" s="51"/>
      <c r="AI37" s="103"/>
      <c r="AJ37" s="51"/>
      <c r="AK37" s="103"/>
      <c r="AL37" s="53"/>
    </row>
    <row r="38" s="54" customFormat="true" ht="17.25" hidden="false" customHeight="true" outlineLevel="0" collapsed="false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1" t="n">
        <f aca="false">SUM(AE7:AE37)</f>
        <v>1826378.31</v>
      </c>
      <c r="AF38" s="141" t="n">
        <f aca="false">SUM(AF7:AF35)</f>
        <v>913189.16</v>
      </c>
      <c r="AG38" s="142"/>
      <c r="AH38" s="141" t="n">
        <f aca="false">SUM(AH7:AH35)</f>
        <v>639232.41</v>
      </c>
      <c r="AI38" s="143"/>
      <c r="AJ38" s="144" t="n">
        <f aca="false">SUM(AJ7:AJ35)</f>
        <v>273956.74</v>
      </c>
      <c r="AK38" s="145"/>
      <c r="AL38" s="146"/>
    </row>
    <row r="39" s="54" customFormat="true" ht="15" hidden="false" customHeight="false" outlineLevel="0" collapsed="false"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/>
      <c r="W39" s="4"/>
      <c r="X39" s="4"/>
      <c r="Y39" s="3"/>
      <c r="Z39" s="3"/>
      <c r="AA39" s="5"/>
      <c r="AB39" s="5"/>
      <c r="AC39" s="3"/>
      <c r="AD39" s="3"/>
    </row>
    <row r="40" s="54" customFormat="true" ht="15" hidden="false" customHeight="false" outlineLevel="0" collapsed="false"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4"/>
      <c r="W40" s="4"/>
      <c r="X40" s="4"/>
      <c r="Y40" s="3"/>
      <c r="Z40" s="3"/>
      <c r="AA40" s="5"/>
      <c r="AB40" s="5"/>
      <c r="AC40" s="3"/>
      <c r="AD40" s="3"/>
      <c r="AG40" s="54" t="s">
        <v>1</v>
      </c>
      <c r="AK40" s="147"/>
    </row>
    <row r="41" s="54" customFormat="true" ht="15" hidden="false" customHeight="false" outlineLevel="0" collapsed="false">
      <c r="A41" s="148" t="s">
        <v>315</v>
      </c>
      <c r="B41" s="1"/>
      <c r="C41" s="2"/>
      <c r="D41" s="3" t="s">
        <v>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49"/>
      <c r="S41" s="150"/>
      <c r="T41" s="3"/>
      <c r="U41" s="3"/>
      <c r="V41" s="4"/>
      <c r="W41" s="4"/>
      <c r="X41" s="4"/>
      <c r="Y41" s="3"/>
      <c r="Z41" s="3"/>
      <c r="AA41" s="5"/>
      <c r="AB41" s="5"/>
      <c r="AC41" s="3"/>
      <c r="AD41" s="3"/>
    </row>
    <row r="42" s="146" customFormat="true" ht="15" hidden="false" customHeight="false" outlineLevel="0" collapsed="false"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49"/>
      <c r="S42" s="150"/>
      <c r="T42" s="3"/>
      <c r="U42" s="3"/>
      <c r="V42" s="4"/>
      <c r="W42" s="4"/>
      <c r="X42" s="4"/>
      <c r="Y42" s="3"/>
      <c r="Z42" s="3"/>
      <c r="AA42" s="5"/>
      <c r="AB42" s="5"/>
      <c r="AC42" s="3"/>
      <c r="AD42" s="3"/>
    </row>
    <row r="43" customFormat="false" ht="15" hidden="false" customHeight="false" outlineLevel="0" collapsed="false">
      <c r="Q43" s="151"/>
      <c r="R43" s="151"/>
      <c r="S43" s="151"/>
      <c r="T43" s="151"/>
      <c r="U43" s="151"/>
    </row>
    <row r="44" customFormat="false" ht="15" hidden="false" customHeight="false" outlineLevel="0" collapsed="false">
      <c r="Q44" s="151"/>
      <c r="R44" s="151"/>
      <c r="S44" s="152"/>
      <c r="T44" s="151"/>
      <c r="U44" s="151"/>
    </row>
    <row r="45" customFormat="false" ht="15" hidden="false" customHeight="false" outlineLevel="0" collapsed="false">
      <c r="Q45" s="151"/>
      <c r="R45" s="151"/>
      <c r="S45" s="152"/>
      <c r="T45" s="151"/>
      <c r="U45" s="151"/>
    </row>
    <row r="46" customFormat="false" ht="15" hidden="false" customHeight="false" outlineLevel="0" collapsed="false">
      <c r="Q46" s="151"/>
      <c r="R46" s="151"/>
      <c r="S46" s="151"/>
      <c r="T46" s="151"/>
      <c r="U46" s="151"/>
    </row>
    <row r="49" customFormat="false" ht="15.75" hidden="false" customHeight="false" outlineLevel="0" collapsed="false">
      <c r="S49" s="153"/>
    </row>
    <row r="50" customFormat="false" ht="15.75" hidden="false" customHeight="false" outlineLevel="0" collapsed="false">
      <c r="S50" s="153"/>
    </row>
    <row r="52" customFormat="false" ht="15" hidden="false" customHeight="false" outlineLevel="0" collapsed="false">
      <c r="S52" s="2"/>
    </row>
  </sheetData>
  <mergeCells count="114">
    <mergeCell ref="A1:AL1"/>
    <mergeCell ref="AF3:AK3"/>
    <mergeCell ref="AF4:AG4"/>
    <mergeCell ref="AH4:AI4"/>
    <mergeCell ref="AJ4:AK4"/>
    <mergeCell ref="E5:H5"/>
    <mergeCell ref="I5:L5"/>
    <mergeCell ref="AF5:AG5"/>
    <mergeCell ref="AH5:AI5"/>
    <mergeCell ref="AJ5:AK5"/>
    <mergeCell ref="A7:A13"/>
    <mergeCell ref="B7:B13"/>
    <mergeCell ref="M7:M13"/>
    <mergeCell ref="N7:N13"/>
    <mergeCell ref="O7:O13"/>
    <mergeCell ref="P7:P11"/>
    <mergeCell ref="AA7:AA13"/>
    <mergeCell ref="AB7:AB13"/>
    <mergeCell ref="AD7:AD13"/>
    <mergeCell ref="AE7:AE13"/>
    <mergeCell ref="AF7:AF13"/>
    <mergeCell ref="AG7:AG13"/>
    <mergeCell ref="AH7:AH13"/>
    <mergeCell ref="AI7:AI13"/>
    <mergeCell ref="AJ7:AJ13"/>
    <mergeCell ref="AK7:AK13"/>
    <mergeCell ref="A14:A18"/>
    <mergeCell ref="B14:B18"/>
    <mergeCell ref="M14:M18"/>
    <mergeCell ref="N14:N18"/>
    <mergeCell ref="O14:O18"/>
    <mergeCell ref="AA14:AA18"/>
    <mergeCell ref="AB14:AB18"/>
    <mergeCell ref="AD14:AD18"/>
    <mergeCell ref="AE14:AE18"/>
    <mergeCell ref="AF14:AF18"/>
    <mergeCell ref="AG14:AG18"/>
    <mergeCell ref="AH14:AH18"/>
    <mergeCell ref="AI14:AI18"/>
    <mergeCell ref="AJ14:AJ18"/>
    <mergeCell ref="AK14:AK18"/>
    <mergeCell ref="A19:A21"/>
    <mergeCell ref="B19:B21"/>
    <mergeCell ref="M19:M21"/>
    <mergeCell ref="N19:N21"/>
    <mergeCell ref="O19:O21"/>
    <mergeCell ref="P19:P21"/>
    <mergeCell ref="S19:S21"/>
    <mergeCell ref="AD19:AD21"/>
    <mergeCell ref="AE19:AE21"/>
    <mergeCell ref="AF19:AF21"/>
    <mergeCell ref="AG19:AG21"/>
    <mergeCell ref="AH19:AH21"/>
    <mergeCell ref="AI19:AI21"/>
    <mergeCell ref="AJ19:AJ21"/>
    <mergeCell ref="AK19:AK21"/>
    <mergeCell ref="A22:A24"/>
    <mergeCell ref="B22:B24"/>
    <mergeCell ref="M22:M24"/>
    <mergeCell ref="N22:N24"/>
    <mergeCell ref="O22:O24"/>
    <mergeCell ref="P22:P24"/>
    <mergeCell ref="AA22:AA24"/>
    <mergeCell ref="AB22:AB24"/>
    <mergeCell ref="AD22:AD24"/>
    <mergeCell ref="AE22:AE24"/>
    <mergeCell ref="AF22:AF24"/>
    <mergeCell ref="AG22:AG24"/>
    <mergeCell ref="AH22:AH24"/>
    <mergeCell ref="AI22:AI24"/>
    <mergeCell ref="AJ22:AJ24"/>
    <mergeCell ref="AK22:AK24"/>
    <mergeCell ref="A25:A28"/>
    <mergeCell ref="B25:B28"/>
    <mergeCell ref="M25:M28"/>
    <mergeCell ref="N25:N28"/>
    <mergeCell ref="O25:O28"/>
    <mergeCell ref="AD25:AD28"/>
    <mergeCell ref="AE25:AE28"/>
    <mergeCell ref="AF25:AF28"/>
    <mergeCell ref="AG25:AG28"/>
    <mergeCell ref="AH25:AH28"/>
    <mergeCell ref="AI25:AI28"/>
    <mergeCell ref="AJ25:AJ28"/>
    <mergeCell ref="AK25:AK28"/>
    <mergeCell ref="A29:A34"/>
    <mergeCell ref="B29:B34"/>
    <mergeCell ref="M29:M34"/>
    <mergeCell ref="N29:N34"/>
    <mergeCell ref="O29:O34"/>
    <mergeCell ref="AD29:AD34"/>
    <mergeCell ref="AE29:AE34"/>
    <mergeCell ref="AF29:AF34"/>
    <mergeCell ref="AG29:AG34"/>
    <mergeCell ref="AH29:AH34"/>
    <mergeCell ref="AI29:AI34"/>
    <mergeCell ref="AJ29:AJ34"/>
    <mergeCell ref="AK29:AK34"/>
    <mergeCell ref="A35:A37"/>
    <mergeCell ref="B35:B37"/>
    <mergeCell ref="M35:M37"/>
    <mergeCell ref="N35:N37"/>
    <mergeCell ref="O35:O37"/>
    <mergeCell ref="P35:P37"/>
    <mergeCell ref="AD35:AD37"/>
    <mergeCell ref="AE35:AE37"/>
    <mergeCell ref="AF35:AF37"/>
    <mergeCell ref="AG35:AG37"/>
    <mergeCell ref="AH35:AH37"/>
    <mergeCell ref="AI35:AI37"/>
    <mergeCell ref="AJ35:AJ37"/>
    <mergeCell ref="AK35:AK37"/>
    <mergeCell ref="S36:S37"/>
    <mergeCell ref="A38:AD3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2017-03-28T11:34:14Z</dcterms:created>
  <dc:creator>Emanuele Petrini</dc:creator>
  <dc:description/>
  <dc:language>it-IT</dc:language>
  <cp:lastModifiedBy>Marina Mangialardo</cp:lastModifiedBy>
  <cp:lastPrinted>2024-08-09T10:44:41Z</cp:lastPrinted>
  <dcterms:modified xsi:type="dcterms:W3CDTF">2025-02-18T09:44:30Z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