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ttestazione Az.1.3 e 21.1 PR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<sst xmlns="http://schemas.openxmlformats.org/spreadsheetml/2006/main" count="161" uniqueCount="139">
  <si>
    <t xml:space="preserve">ALLEGATO A: PR MARCHE FESR 2021-2027 - AZIONE 1.1.2 - Bando “Innovazione di prodotto sostenibile e digitale” - Liquidazione anticipazione alle imprese di cui alla graduatoria approvata con decreto 427/SVE del 07.11.2024</t>
  </si>
  <si>
    <t xml:space="preserve">  </t>
  </si>
  <si>
    <t xml:space="preserve">IMPEGNI ASSUNTI CON DDD n. 493/SVE del 20/12/2024 - ANNUALITÀ 2025 </t>
  </si>
  <si>
    <t xml:space="preserve"> </t>
  </si>
  <si>
    <t xml:space="preserve">CAPITOLO
2140520214
(quota UE 50%)</t>
  </si>
  <si>
    <t xml:space="preserve">CAPITOLO
2140520215
(quota STATO 35%)</t>
  </si>
  <si>
    <t xml:space="preserve">CAPITOLO
2140520216
(quota REGIONE 15%)</t>
  </si>
  <si>
    <t xml:space="preserve">SEDE LEGALE</t>
  </si>
  <si>
    <t xml:space="preserve">SEDE OPERATIVA</t>
  </si>
  <si>
    <t xml:space="preserve">Impegno 1659/2025 </t>
  </si>
  <si>
    <t xml:space="preserve">Impegno 1660/2025 </t>
  </si>
  <si>
    <t xml:space="preserve">Impegno 1661/2025 </t>
  </si>
  <si>
    <t xml:space="preserve">n.</t>
  </si>
  <si>
    <t xml:space="preserve">ID SIGEF</t>
  </si>
  <si>
    <t xml:space="preserve">RAGIONE SOCIALE</t>
  </si>
  <si>
    <t xml:space="preserve">C.F. / P.IVA</t>
  </si>
  <si>
    <t xml:space="preserve">INDIRIZZO</t>
  </si>
  <si>
    <t xml:space="preserve">COMUNE</t>
  </si>
  <si>
    <t xml:space="preserve">CAP </t>
  </si>
  <si>
    <t xml:space="preserve">PROV</t>
  </si>
  <si>
    <t xml:space="preserve">TITOLO PROGETTO</t>
  </si>
  <si>
    <t xml:space="preserve">CUP</t>
  </si>
  <si>
    <t xml:space="preserve">Accettazione contributo </t>
  </si>
  <si>
    <t xml:space="preserve">Data presentazione  richiesta di liquidazione a titolo di anticipazione sulla piattaforma SIGEF</t>
  </si>
  <si>
    <t xml:space="preserve">Ente Fideiussore</t>
  </si>
  <si>
    <t xml:space="preserve">N. Polizza</t>
  </si>
  <si>
    <t xml:space="preserve">Pec di Conferma validità polizza </t>
  </si>
  <si>
    <t xml:space="preserve">Data richiesta informazione antimafia</t>
  </si>
  <si>
    <t xml:space="preserve">Data ottenimento informazione antimafia (scadenza 12 mesi)</t>
  </si>
  <si>
    <t xml:space="preserve">DURC data scadenza</t>
  </si>
  <si>
    <t xml:space="preserve">Visura Deggendorf</t>
  </si>
  <si>
    <t xml:space="preserve">ID esito SVEM</t>
  </si>
  <si>
    <t xml:space="preserve">Paleo esito SVEM</t>
  </si>
  <si>
    <t xml:space="preserve">RNA COR</t>
  </si>
  <si>
    <t xml:space="preserve"> INVESTIMENTO AMMESSO</t>
  </si>
  <si>
    <t xml:space="preserve">CONTRIBUTO CONCESSO </t>
  </si>
  <si>
    <t xml:space="preserve">Nr Beneficiario SIAGI</t>
  </si>
  <si>
    <t xml:space="preserve">CONTRIBUTO ANTICIPO 
</t>
  </si>
  <si>
    <t xml:space="preserve">IMPORTO
SUB</t>
  </si>
  <si>
    <t xml:space="preserve">N. 
SUB</t>
  </si>
  <si>
    <t xml:space="preserve">NATIVE TO SRL</t>
  </si>
  <si>
    <t xml:space="preserve">02062930439</t>
  </si>
  <si>
    <t xml:space="preserve">VIALE VITTORIO VENETO 118</t>
  </si>
  <si>
    <t xml:space="preserve">CIVITANOVA MARCHE</t>
  </si>
  <si>
    <t xml:space="preserve">62012</t>
  </si>
  <si>
    <t xml:space="preserve">MC</t>
  </si>
  <si>
    <t xml:space="preserve">Via CERESANI 1</t>
  </si>
  <si>
    <t xml:space="preserve">FABRIANO</t>
  </si>
  <si>
    <t xml:space="preserve">60044</t>
  </si>
  <si>
    <t xml:space="preserve">AN</t>
  </si>
  <si>
    <t xml:space="preserve">SEED sta per "Sustainable and Eco-Efficient Digital Technologies" (Tecnologie Digitali Sostenibili ed Eco-Efficienti)</t>
  </si>
  <si>
    <t xml:space="preserve">B97H24003410007</t>
  </si>
  <si>
    <t xml:space="preserve">0046902|13/01/2025|R_MARCHE|GRM|SVE|A|330.30/2023/ICIN/102</t>
  </si>
  <si>
    <t xml:space="preserve">0186807|14/02/2025|R_MARCHE|GRM|SVE|A|330.30/2023/ICIN/102</t>
  </si>
  <si>
    <t xml:space="preserve">Unipol Assicurazioni SPA</t>
  </si>
  <si>
    <t xml:space="preserve">uscita:  0221140|24/02/2025|R_MARCHE|GRM|SVE|P|330.30/2023/ICIN/102                                                       entrata: 0233245|26/02/2025|R_MARCHE|GRM|SVE|A|330.30/2023/ICIN/102</t>
  </si>
  <si>
    <t xml:space="preserve">33089686 del 18/03/2025</t>
  </si>
  <si>
    <t xml:space="preserve">36575858|06/03/2025|SVE</t>
  </si>
  <si>
    <t xml:space="preserve">943290</t>
  </si>
  <si>
    <t xml:space="preserve">2591/2025</t>
  </si>
  <si>
    <t xml:space="preserve">2816/2025</t>
  </si>
  <si>
    <t xml:space="preserve">3041/2025</t>
  </si>
  <si>
    <t xml:space="preserve">CORSET &amp; CO SRL</t>
  </si>
  <si>
    <t xml:space="preserve">04117840407</t>
  </si>
  <si>
    <t xml:space="preserve">VIA DEL POGGIO 320</t>
  </si>
  <si>
    <t xml:space="preserve">BERTINORO</t>
  </si>
  <si>
    <t xml:space="preserve">47032</t>
  </si>
  <si>
    <t xml:space="preserve">FC</t>
  </si>
  <si>
    <t xml:space="preserve">Via Toniolo 1/B</t>
  </si>
  <si>
    <t xml:space="preserve">FANO</t>
  </si>
  <si>
    <t xml:space="preserve">61032</t>
  </si>
  <si>
    <t xml:space="preserve">PU</t>
  </si>
  <si>
    <t xml:space="preserve">S – TRACER (SUSTAINABILITY TRACER- Tracciatore per la sostenibilità)</t>
  </si>
  <si>
    <t xml:space="preserve">B37H24004150007</t>
  </si>
  <si>
    <t xml:space="preserve">0069834|17/01/2025|R_MARCHE|GRM|SVE|A|330.30/2023/ICIN/102;                      0075659|20/01/2025|R_MARCHE|GRM|SVE|A|330.30/2023/ICIN/102 (Integrazione)</t>
  </si>
  <si>
    <t xml:space="preserve">0176724|12/02/2025|R_MARCHE|GRM|SVE|A|330.30/2023/ICIN/102</t>
  </si>
  <si>
    <t xml:space="preserve">Allianz S.p.A</t>
  </si>
  <si>
    <t xml:space="preserve">uscita:  0220712|24/02/2025|R_MARCHE|GRM|SVE|P|330.30/2023/ICIN/102                                                       entrata: 0223499|24/02/2025|R_MARCHE|GRM|SVE|A|330.30/2023/ICIN/102</t>
  </si>
  <si>
    <t xml:space="preserve">33089687 del 18/03/2025</t>
  </si>
  <si>
    <t xml:space="preserve">36591182|07/03/2025|SVE</t>
  </si>
  <si>
    <t xml:space="preserve">873236</t>
  </si>
  <si>
    <t xml:space="preserve">2636/2025</t>
  </si>
  <si>
    <t xml:space="preserve">2861/2025</t>
  </si>
  <si>
    <t xml:space="preserve">3086/2025</t>
  </si>
  <si>
    <t xml:space="preserve">IDEA PASTA SNC DI VALENTINI M. &amp; M. (EX M. &amp; G. SNC DI CARBONARI M. G. &amp; C.)</t>
  </si>
  <si>
    <t xml:space="preserve">01451840423</t>
  </si>
  <si>
    <t xml:space="preserve">VIA DELL'INDUSTRIA 1/B</t>
  </si>
  <si>
    <t xml:space="preserve">FILOTTRANO</t>
  </si>
  <si>
    <t xml:space="preserve">60024</t>
  </si>
  <si>
    <t xml:space="preserve">Via Marconi 12/b</t>
  </si>
  <si>
    <t xml:space="preserve">POLVERIGI</t>
  </si>
  <si>
    <t xml:space="preserve">60020</t>
  </si>
  <si>
    <t xml:space="preserve">Passione per la pasta: autentica pasta italiana nel mondo</t>
  </si>
  <si>
    <t xml:space="preserve">B28C24002140007</t>
  </si>
  <si>
    <t xml:space="preserve">0072306|20/01/2025|R_MARCHE|GRM|SVE|A|330.30/2023/ICIN/102;                     0075071|20/01/2025|R_MARCHE|GRM|SVE|A|330.30/2023/ICIN/102 (Integrazione)</t>
  </si>
  <si>
    <t xml:space="preserve">0184165|13/02/2025|R_MARCHE|GRM|SVE|A|330.30/2023/ICIN/102</t>
  </si>
  <si>
    <t xml:space="preserve">uscita:    0238640|27/02/2025|R_MARCHE|GRM|SVE|P|330.30/2023/ICIN/102                                                       entrata: 0246638|28/02/2025|R_MARCHE|GRM|SVE|A|330.30/2023/ICIN/102</t>
  </si>
  <si>
    <t xml:space="preserve">33089695 del 18/03/2025</t>
  </si>
  <si>
    <t xml:space="preserve">36604533|10/03/2025|SVE</t>
  </si>
  <si>
    <t xml:space="preserve">985822</t>
  </si>
  <si>
    <t xml:space="preserve">2673/2025</t>
  </si>
  <si>
    <t xml:space="preserve">2898/2025 </t>
  </si>
  <si>
    <t xml:space="preserve">3123/2025</t>
  </si>
  <si>
    <t xml:space="preserve">ROXOR SRL</t>
  </si>
  <si>
    <t xml:space="preserve">01559400674</t>
  </si>
  <si>
    <t xml:space="preserve">VIALE MUTILATI E INVALIDI DEL LAVORO, 108/F</t>
  </si>
  <si>
    <t xml:space="preserve">ASCOLI PICENO</t>
  </si>
  <si>
    <t xml:space="preserve">63100</t>
  </si>
  <si>
    <t xml:space="preserve">AP</t>
  </si>
  <si>
    <t xml:space="preserve">SmartEcoHub – Un hub intelligente per la gestione eco-sostenibile delle infrastrutture IT</t>
  </si>
  <si>
    <t xml:space="preserve">B37H24004260007</t>
  </si>
  <si>
    <t xml:space="preserve">0128548|31/01/2025|R_MARCHE|GRM|SVE|A|330.30/2023/ICIN/102</t>
  </si>
  <si>
    <t xml:space="preserve">0231347|25/02/2025|R_MARCHE|GRM|SVE|A|330.30/2023/ICIN/102</t>
  </si>
  <si>
    <t xml:space="preserve">Bene Assicurazioni S.p.A. Società Benefit</t>
  </si>
  <si>
    <t xml:space="preserve">10062711000248</t>
  </si>
  <si>
    <t xml:space="preserve">uscita:  0267641|04/03/2025|R_MARCHE|GRM|SVE|P|330.30/2023/ICIN/102                                                       entrata: 0281126|07/03/2025|R_MARCHE|GRM|SVE|A|330.30/2023/ICIN/102</t>
  </si>
  <si>
    <t xml:space="preserve">33089697 del 18/03/2025</t>
  </si>
  <si>
    <t xml:space="preserve">0298569|11/03/2025|R_MARCHE|GRM|SVE|A|330.30/2023/ICIN/102</t>
  </si>
  <si>
    <t xml:space="preserve">2624/2025</t>
  </si>
  <si>
    <t xml:space="preserve">2849/2025</t>
  </si>
  <si>
    <t xml:space="preserve">3074/2025</t>
  </si>
  <si>
    <t xml:space="preserve">IOTALAB S.R.L.</t>
  </si>
  <si>
    <t xml:space="preserve">02031420439</t>
  </si>
  <si>
    <t xml:space="preserve">VIALE DELL'INDUSTRIA N 303</t>
  </si>
  <si>
    <t xml:space="preserve">CORRIDONIA</t>
  </si>
  <si>
    <t xml:space="preserve">62014</t>
  </si>
  <si>
    <t xml:space="preserve">Via Mattei 127/c</t>
  </si>
  <si>
    <t xml:space="preserve">WEBINAW! – il benessere in qualsiasi luogo di lavoro</t>
  </si>
  <si>
    <t xml:space="preserve">B97H24003300007</t>
  </si>
  <si>
    <t xml:space="preserve">0026044|08/01/2025|R_MARCHE|GRM|SVE|A|330.30/2023/ICIN/102</t>
  </si>
  <si>
    <t xml:space="preserve">0206684|19/02/2025|R_MARCHE|GRM|SVE|A|330.30/2023/ICIN/102</t>
  </si>
  <si>
    <t xml:space="preserve">GROUPAMA ASSICURAZIONI S.p.A. </t>
  </si>
  <si>
    <t xml:space="preserve"> 000050 / 115437582</t>
  </si>
  <si>
    <t xml:space="preserve">uscita:  0239419|27/02/2025|R_MARCHE|GRM|SVE|P|330.30/2023/ICIN/102                                                       entrata: 0267155|04/03/2025|R_MARCHE|GRM|SVE|A|330.30/2023/ICIN/102</t>
  </si>
  <si>
    <t xml:space="preserve">33089718 del 18/03/2025</t>
  </si>
  <si>
    <t xml:space="preserve">0298578|11/03/2025|R_MARCHE|GRM|SVE|A|330.30/2023/ICIN/102</t>
  </si>
  <si>
    <t xml:space="preserve">2615/2025</t>
  </si>
  <si>
    <t xml:space="preserve">2840/2025</t>
  </si>
  <si>
    <t xml:space="preserve">3065/2025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</si>
</sst>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_-* #,##0.00&quot; €&quot;_-;\-* #,##0.00&quot; €&quot;_-;_-* \-??&quot; €&quot;_-;_-@_-"/>
    <numFmt numFmtId="168" formatCode="&quot;€ &quot;#,##0.00"/>
  </numFmts>
  <fonts count="1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theme="1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sz val="11"/>
      <color rgb="FF242424"/>
      <name val="Calibri"/>
      <family val="2"/>
      <charset val="1"/>
    </font>
    <font>
      <b val="true"/>
      <sz val="1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A1429"/>
      <name val="Calibri"/>
      <family val="2"/>
      <charset val="1"/>
    </font>
    <font>
      <sz val="11"/>
      <name val="Calibri"/>
      <family val="2"/>
      <charset val="1"/>
    </font>
    <font>
      <b val="true"/>
      <i val="true"/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4" tint="0.7999"/>
        <bgColor rgb="FFCC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0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2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2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8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2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8" fillId="0" borderId="2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6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12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4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A1429"/>
      <rgbColor rgb="FF333300"/>
      <rgbColor rgb="FF993300"/>
      <rgbColor rgb="FF993366"/>
      <rgbColor rgb="FF333399"/>
      <rgbColor rgb="FF242424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true"/>
  </sheetPr>
  <dimension ref="A1:AK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3" ySplit="6" topLeftCell="D7" activePane="bottomRight" state="frozen"/>
      <selection pane="topLeft" activeCell="A1" activeCellId="0" sqref="A1"/>
      <selection pane="topRight" activeCell="D1" activeCellId="0" sqref="D1"/>
      <selection pane="bottomLeft" activeCell="A7" activeCellId="0" sqref="A7"/>
      <selection pane="bottomRight" activeCell="E8" activeCellId="0" sqref="E8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3"/>
    <col collapsed="false" customWidth="true" hidden="false" outlineLevel="0" max="2" min="2" style="1" width="6.29"/>
    <col collapsed="false" customWidth="true" hidden="false" outlineLevel="0" max="3" min="3" style="2" width="30.85"/>
    <col collapsed="false" customWidth="true" hidden="false" outlineLevel="0" max="4" min="4" style="3" width="15"/>
    <col collapsed="false" customWidth="true" hidden="false" outlineLevel="0" max="5" min="5" style="3" width="30.43"/>
    <col collapsed="false" customWidth="true" hidden="false" outlineLevel="0" max="6" min="6" style="3" width="29.14"/>
    <col collapsed="false" customWidth="true" hidden="false" outlineLevel="0" max="7" min="7" style="3" width="6.71"/>
    <col collapsed="false" customWidth="true" hidden="false" outlineLevel="0" max="8" min="8" style="3" width="6"/>
    <col collapsed="false" customWidth="true" hidden="false" outlineLevel="0" max="9" min="9" style="3" width="30.43"/>
    <col collapsed="false" customWidth="true" hidden="false" outlineLevel="0" max="10" min="10" style="3" width="29.14"/>
    <col collapsed="false" customWidth="true" hidden="false" outlineLevel="0" max="11" min="11" style="3" width="6.71"/>
    <col collapsed="false" customWidth="true" hidden="false" outlineLevel="0" max="12" min="12" style="3" width="6"/>
    <col collapsed="false" customWidth="true" hidden="false" outlineLevel="0" max="13" min="13" style="3" width="25.42"/>
    <col collapsed="false" customWidth="true" hidden="false" outlineLevel="0" max="14" min="14" style="3" width="16.57"/>
    <col collapsed="false" customWidth="true" hidden="false" outlineLevel="0" max="15" min="15" style="3" width="30.29"/>
    <col collapsed="false" customWidth="true" hidden="false" outlineLevel="0" max="16" min="16" style="3" width="28.71"/>
    <col collapsed="false" customWidth="true" hidden="false" outlineLevel="0" max="17" min="17" style="3" width="34"/>
    <col collapsed="false" customWidth="true" hidden="false" outlineLevel="0" max="18" min="18" style="3" width="19.57"/>
    <col collapsed="false" customWidth="true" hidden="false" outlineLevel="0" max="19" min="19" style="3" width="33.57"/>
    <col collapsed="false" customWidth="true" hidden="false" outlineLevel="0" max="20" min="20" style="3" width="19.57"/>
    <col collapsed="false" customWidth="true" hidden="false" outlineLevel="0" max="21" min="21" style="3" width="30.43"/>
    <col collapsed="false" customWidth="true" hidden="false" outlineLevel="0" max="22" min="22" style="4" width="19.86"/>
    <col collapsed="false" customWidth="true" hidden="false" outlineLevel="0" max="25" min="23" style="4" width="23.29"/>
    <col collapsed="false" customWidth="true" hidden="false" outlineLevel="0" max="26" min="26" style="4" width="15.42"/>
    <col collapsed="false" customWidth="true" hidden="false" outlineLevel="0" max="28" min="27" style="3" width="18.71"/>
    <col collapsed="false" customWidth="true" hidden="false" outlineLevel="0" max="29" min="29" style="3" width="10.57"/>
    <col collapsed="false" customWidth="true" hidden="false" outlineLevel="0" max="30" min="30" style="0" width="14.57"/>
    <col collapsed="false" customWidth="true" hidden="false" outlineLevel="0" max="31" min="31" style="0" width="18.71"/>
    <col collapsed="false" customWidth="true" hidden="false" outlineLevel="0" max="32" min="32" style="0" width="14.71"/>
    <col collapsed="false" customWidth="true" hidden="false" outlineLevel="0" max="33" min="33" style="0" width="18.57"/>
    <col collapsed="false" customWidth="true" hidden="false" outlineLevel="0" max="34" min="34" style="0" width="14.71"/>
    <col collapsed="false" customWidth="true" hidden="false" outlineLevel="0" max="35" min="35" style="0" width="18.71"/>
    <col collapsed="false" customWidth="true" hidden="false" outlineLevel="0" max="36" min="36" style="0" width="14.71"/>
    <col collapsed="false" customWidth="true" hidden="false" outlineLevel="0" max="37" min="37" style="0" width="4.71"/>
  </cols>
  <sheetData>
    <row r="1" customFormat="false" ht="27" hidden="false" customHeight="true" outlineLevel="0" collapsed="false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customFormat="false" ht="13.5" hidden="false" customHeight="true" outlineLevel="0" collapsed="false">
      <c r="A2" s="6"/>
      <c r="B2" s="6"/>
      <c r="C2" s="6"/>
      <c r="D2" s="6"/>
      <c r="E2" s="6"/>
      <c r="F2" s="7"/>
      <c r="G2" s="7"/>
      <c r="H2" s="7"/>
      <c r="I2" s="6"/>
      <c r="J2" s="7"/>
      <c r="K2" s="7"/>
      <c r="L2" s="7"/>
      <c r="M2" s="7"/>
      <c r="N2" s="7"/>
      <c r="O2" s="6"/>
      <c r="P2" s="6"/>
      <c r="Q2" s="6"/>
      <c r="R2" s="7"/>
      <c r="S2" s="6"/>
      <c r="T2" s="6"/>
      <c r="U2" s="6"/>
      <c r="V2" s="8"/>
      <c r="W2" s="9"/>
      <c r="X2" s="9"/>
      <c r="Y2" s="9"/>
      <c r="Z2" s="9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customFormat="false" ht="26.25" hidden="false" customHeight="true" outlineLevel="0" collapsed="false">
      <c r="A3" s="6"/>
      <c r="B3" s="6"/>
      <c r="C3" s="10" t="s">
        <v>1</v>
      </c>
      <c r="E3" s="6"/>
      <c r="F3" s="7"/>
      <c r="G3" s="7"/>
      <c r="H3" s="7"/>
      <c r="I3" s="6"/>
      <c r="J3" s="7"/>
      <c r="K3" s="7"/>
      <c r="L3" s="7"/>
      <c r="M3" s="7"/>
      <c r="N3" s="7"/>
      <c r="O3" s="6"/>
      <c r="P3" s="6"/>
      <c r="Q3" s="6"/>
      <c r="R3" s="7"/>
      <c r="S3" s="6"/>
      <c r="T3" s="6"/>
      <c r="U3" s="6"/>
      <c r="V3" s="8"/>
      <c r="W3" s="9"/>
      <c r="X3" s="9"/>
      <c r="Y3" s="9"/>
      <c r="Z3" s="9"/>
      <c r="AA3" s="6"/>
      <c r="AB3" s="6"/>
      <c r="AC3" s="6"/>
      <c r="AD3" s="6"/>
      <c r="AE3" s="11" t="s">
        <v>2</v>
      </c>
      <c r="AF3" s="11"/>
      <c r="AG3" s="11"/>
      <c r="AH3" s="11"/>
      <c r="AI3" s="11"/>
      <c r="AJ3" s="11"/>
    </row>
    <row r="4" customFormat="false" ht="44.25" hidden="false" customHeight="true" outlineLevel="0" collapsed="false">
      <c r="A4" s="6"/>
      <c r="B4" s="6"/>
      <c r="C4" s="6"/>
      <c r="D4" s="6"/>
      <c r="E4" s="6"/>
      <c r="F4" s="7"/>
      <c r="G4" s="7"/>
      <c r="H4" s="7"/>
      <c r="I4" s="6"/>
      <c r="J4" s="7"/>
      <c r="K4" s="7"/>
      <c r="L4" s="7"/>
      <c r="M4" s="7"/>
      <c r="N4" s="7"/>
      <c r="O4" s="6"/>
      <c r="P4" s="6"/>
      <c r="Q4" s="6"/>
      <c r="R4" s="7"/>
      <c r="S4" s="6"/>
      <c r="T4" s="6"/>
      <c r="U4" s="6"/>
      <c r="V4" s="8"/>
      <c r="W4" s="9"/>
      <c r="X4" s="9"/>
      <c r="Y4" s="9"/>
      <c r="Z4" s="9"/>
      <c r="AA4" s="6"/>
      <c r="AB4" s="6"/>
      <c r="AC4" s="10" t="s">
        <v>3</v>
      </c>
      <c r="AD4" s="6"/>
      <c r="AE4" s="11" t="s">
        <v>4</v>
      </c>
      <c r="AF4" s="11"/>
      <c r="AG4" s="11" t="s">
        <v>5</v>
      </c>
      <c r="AH4" s="11"/>
      <c r="AI4" s="11" t="s">
        <v>6</v>
      </c>
      <c r="AJ4" s="11"/>
      <c r="AK4" s="12" t="s">
        <v>3</v>
      </c>
    </row>
    <row r="5" customFormat="false" ht="36.75" hidden="false" customHeight="true" outlineLevel="0" collapsed="false">
      <c r="A5" s="6"/>
      <c r="B5" s="6"/>
      <c r="C5" s="6"/>
      <c r="D5" s="10" t="s">
        <v>3</v>
      </c>
      <c r="E5" s="13" t="s">
        <v>7</v>
      </c>
      <c r="F5" s="13"/>
      <c r="G5" s="13"/>
      <c r="H5" s="13"/>
      <c r="I5" s="13" t="s">
        <v>8</v>
      </c>
      <c r="J5" s="13"/>
      <c r="K5" s="13"/>
      <c r="L5" s="13"/>
      <c r="M5" s="14"/>
      <c r="N5" s="7"/>
      <c r="O5" s="6"/>
      <c r="P5" s="6"/>
      <c r="Q5" s="6"/>
      <c r="R5" s="7"/>
      <c r="S5" s="6"/>
      <c r="T5" s="6"/>
      <c r="U5" s="6"/>
      <c r="V5" s="8"/>
      <c r="W5" s="9"/>
      <c r="X5" s="9"/>
      <c r="Y5" s="9"/>
      <c r="Z5" s="9"/>
      <c r="AA5" s="6"/>
      <c r="AB5" s="6"/>
      <c r="AC5" s="6"/>
      <c r="AD5" s="6"/>
      <c r="AE5" s="15" t="s">
        <v>9</v>
      </c>
      <c r="AF5" s="15"/>
      <c r="AG5" s="15" t="s">
        <v>10</v>
      </c>
      <c r="AH5" s="15"/>
      <c r="AI5" s="15" t="s">
        <v>11</v>
      </c>
      <c r="AJ5" s="15"/>
    </row>
    <row r="6" s="21" customFormat="true" ht="30.55" hidden="false" customHeight="false" outlineLevel="0" collapsed="false">
      <c r="A6" s="16" t="s">
        <v>12</v>
      </c>
      <c r="B6" s="16" t="s">
        <v>13</v>
      </c>
      <c r="C6" s="16" t="s">
        <v>14</v>
      </c>
      <c r="D6" s="16" t="s">
        <v>15</v>
      </c>
      <c r="E6" s="17" t="s">
        <v>16</v>
      </c>
      <c r="F6" s="17" t="s">
        <v>17</v>
      </c>
      <c r="G6" s="17" t="s">
        <v>18</v>
      </c>
      <c r="H6" s="17" t="s">
        <v>19</v>
      </c>
      <c r="I6" s="17" t="s">
        <v>16</v>
      </c>
      <c r="J6" s="17" t="s">
        <v>17</v>
      </c>
      <c r="K6" s="17" t="s">
        <v>18</v>
      </c>
      <c r="L6" s="17" t="s">
        <v>19</v>
      </c>
      <c r="M6" s="18" t="s">
        <v>20</v>
      </c>
      <c r="N6" s="16" t="s">
        <v>21</v>
      </c>
      <c r="O6" s="19" t="s">
        <v>22</v>
      </c>
      <c r="P6" s="19" t="s">
        <v>23</v>
      </c>
      <c r="Q6" s="19" t="s">
        <v>24</v>
      </c>
      <c r="R6" s="19" t="s">
        <v>25</v>
      </c>
      <c r="S6" s="19" t="s">
        <v>26</v>
      </c>
      <c r="T6" s="19" t="s">
        <v>27</v>
      </c>
      <c r="U6" s="19" t="s">
        <v>28</v>
      </c>
      <c r="V6" s="19" t="s">
        <v>29</v>
      </c>
      <c r="W6" s="19" t="s">
        <v>30</v>
      </c>
      <c r="X6" s="19" t="s">
        <v>31</v>
      </c>
      <c r="Y6" s="19" t="s">
        <v>32</v>
      </c>
      <c r="Z6" s="19" t="s">
        <v>33</v>
      </c>
      <c r="AA6" s="17" t="s">
        <v>34</v>
      </c>
      <c r="AB6" s="17" t="s">
        <v>35</v>
      </c>
      <c r="AC6" s="19" t="s">
        <v>36</v>
      </c>
      <c r="AD6" s="20" t="s">
        <v>37</v>
      </c>
      <c r="AE6" s="20" t="s">
        <v>38</v>
      </c>
      <c r="AF6" s="20" t="s">
        <v>39</v>
      </c>
      <c r="AG6" s="20" t="s">
        <v>38</v>
      </c>
      <c r="AH6" s="20" t="s">
        <v>39</v>
      </c>
      <c r="AI6" s="20" t="s">
        <v>38</v>
      </c>
      <c r="AJ6" s="20" t="s">
        <v>39</v>
      </c>
    </row>
    <row r="7" s="43" customFormat="true" ht="120" hidden="false" customHeight="true" outlineLevel="0" collapsed="false">
      <c r="A7" s="22" t="n">
        <v>1</v>
      </c>
      <c r="B7" s="23" t="n">
        <v>65746</v>
      </c>
      <c r="C7" s="24" t="s">
        <v>40</v>
      </c>
      <c r="D7" s="25" t="s">
        <v>41</v>
      </c>
      <c r="E7" s="26" t="s">
        <v>42</v>
      </c>
      <c r="F7" s="27" t="s">
        <v>43</v>
      </c>
      <c r="G7" s="27" t="s">
        <v>44</v>
      </c>
      <c r="H7" s="27" t="s">
        <v>45</v>
      </c>
      <c r="I7" s="26" t="s">
        <v>46</v>
      </c>
      <c r="J7" s="27" t="s">
        <v>47</v>
      </c>
      <c r="K7" s="27" t="s">
        <v>48</v>
      </c>
      <c r="L7" s="27" t="s">
        <v>49</v>
      </c>
      <c r="M7" s="28" t="s">
        <v>50</v>
      </c>
      <c r="N7" s="23" t="s">
        <v>51</v>
      </c>
      <c r="O7" s="29" t="s">
        <v>52</v>
      </c>
      <c r="P7" s="30" t="s">
        <v>53</v>
      </c>
      <c r="Q7" s="31" t="s">
        <v>54</v>
      </c>
      <c r="R7" s="31" t="n">
        <v>204055366</v>
      </c>
      <c r="S7" s="32" t="s">
        <v>55</v>
      </c>
      <c r="T7" s="33"/>
      <c r="U7" s="34"/>
      <c r="V7" s="35" t="n">
        <v>45815</v>
      </c>
      <c r="W7" s="35" t="s">
        <v>56</v>
      </c>
      <c r="X7" s="27" t="s">
        <v>57</v>
      </c>
      <c r="Y7" s="27"/>
      <c r="Z7" s="36" t="n">
        <v>23195740</v>
      </c>
      <c r="AA7" s="37" t="n">
        <v>81220</v>
      </c>
      <c r="AB7" s="37" t="n">
        <v>40610</v>
      </c>
      <c r="AC7" s="38" t="s">
        <v>58</v>
      </c>
      <c r="AD7" s="39" t="n">
        <f aca="false">AB7/100*40</f>
        <v>16244</v>
      </c>
      <c r="AE7" s="40" t="n">
        <f aca="false">AD7/100*50</f>
        <v>8122</v>
      </c>
      <c r="AF7" s="41" t="s">
        <v>59</v>
      </c>
      <c r="AG7" s="40" t="n">
        <f aca="false">AD7/100*35</f>
        <v>5685.4</v>
      </c>
      <c r="AH7" s="41" t="s">
        <v>60</v>
      </c>
      <c r="AI7" s="40" t="n">
        <f aca="false">AD7-AE7-AG7</f>
        <v>2436.6</v>
      </c>
      <c r="AJ7" s="41" t="s">
        <v>61</v>
      </c>
      <c r="AK7" s="42"/>
    </row>
    <row r="8" s="43" customFormat="true" ht="129" hidden="false" customHeight="true" outlineLevel="0" collapsed="false">
      <c r="A8" s="22" t="n">
        <v>2</v>
      </c>
      <c r="B8" s="23" t="n">
        <v>64855</v>
      </c>
      <c r="C8" s="25" t="s">
        <v>62</v>
      </c>
      <c r="D8" s="25" t="s">
        <v>63</v>
      </c>
      <c r="E8" s="26" t="s">
        <v>64</v>
      </c>
      <c r="F8" s="44" t="s">
        <v>65</v>
      </c>
      <c r="G8" s="44" t="s">
        <v>66</v>
      </c>
      <c r="H8" s="44" t="s">
        <v>67</v>
      </c>
      <c r="I8" s="26" t="s">
        <v>68</v>
      </c>
      <c r="J8" s="44" t="s">
        <v>69</v>
      </c>
      <c r="K8" s="44" t="s">
        <v>70</v>
      </c>
      <c r="L8" s="44" t="s">
        <v>71</v>
      </c>
      <c r="M8" s="45" t="s">
        <v>72</v>
      </c>
      <c r="N8" s="46" t="s">
        <v>73</v>
      </c>
      <c r="O8" s="29" t="s">
        <v>74</v>
      </c>
      <c r="P8" s="30" t="s">
        <v>75</v>
      </c>
      <c r="Q8" s="47" t="s">
        <v>76</v>
      </c>
      <c r="R8" s="47" t="n">
        <v>553836128</v>
      </c>
      <c r="S8" s="32" t="s">
        <v>77</v>
      </c>
      <c r="T8" s="48"/>
      <c r="U8" s="49"/>
      <c r="V8" s="35" t="n">
        <v>45763</v>
      </c>
      <c r="W8" s="35" t="s">
        <v>78</v>
      </c>
      <c r="X8" s="27" t="s">
        <v>79</v>
      </c>
      <c r="Y8" s="50"/>
      <c r="Z8" s="46" t="n">
        <v>23195981</v>
      </c>
      <c r="AA8" s="37" t="n">
        <v>199341</v>
      </c>
      <c r="AB8" s="37" t="n">
        <v>99270.5</v>
      </c>
      <c r="AC8" s="51" t="s">
        <v>80</v>
      </c>
      <c r="AD8" s="39" t="n">
        <f aca="false">AB8/100*40</f>
        <v>39708.2</v>
      </c>
      <c r="AE8" s="40" t="n">
        <f aca="false">AD8/100*50</f>
        <v>19854.1</v>
      </c>
      <c r="AF8" s="41" t="s">
        <v>81</v>
      </c>
      <c r="AG8" s="40" t="n">
        <f aca="false">AD8/100*35</f>
        <v>13897.87</v>
      </c>
      <c r="AH8" s="52" t="s">
        <v>82</v>
      </c>
      <c r="AI8" s="40" t="n">
        <f aca="false">AD8-AE8-AG8</f>
        <v>5956.23</v>
      </c>
      <c r="AJ8" s="41" t="s">
        <v>83</v>
      </c>
      <c r="AK8" s="42"/>
    </row>
    <row r="9" s="43" customFormat="true" ht="105" hidden="false" customHeight="true" outlineLevel="0" collapsed="false">
      <c r="A9" s="22" t="n">
        <v>3</v>
      </c>
      <c r="B9" s="53" t="n">
        <v>64653</v>
      </c>
      <c r="C9" s="54" t="s">
        <v>84</v>
      </c>
      <c r="D9" s="55" t="s">
        <v>85</v>
      </c>
      <c r="E9" s="26" t="s">
        <v>86</v>
      </c>
      <c r="F9" s="44" t="s">
        <v>87</v>
      </c>
      <c r="G9" s="44" t="s">
        <v>88</v>
      </c>
      <c r="H9" s="44" t="s">
        <v>49</v>
      </c>
      <c r="I9" s="26" t="s">
        <v>89</v>
      </c>
      <c r="J9" s="44" t="s">
        <v>90</v>
      </c>
      <c r="K9" s="44" t="s">
        <v>91</v>
      </c>
      <c r="L9" s="44" t="s">
        <v>49</v>
      </c>
      <c r="M9" s="45" t="s">
        <v>92</v>
      </c>
      <c r="N9" s="46" t="s">
        <v>93</v>
      </c>
      <c r="O9" s="29" t="s">
        <v>94</v>
      </c>
      <c r="P9" s="56" t="s">
        <v>95</v>
      </c>
      <c r="Q9" s="46" t="s">
        <v>54</v>
      </c>
      <c r="R9" s="57" t="n">
        <v>204052859</v>
      </c>
      <c r="S9" s="58" t="s">
        <v>96</v>
      </c>
      <c r="T9" s="29"/>
      <c r="U9" s="29"/>
      <c r="V9" s="35" t="n">
        <v>45848</v>
      </c>
      <c r="W9" s="27" t="s">
        <v>97</v>
      </c>
      <c r="X9" s="27" t="s">
        <v>98</v>
      </c>
      <c r="Y9" s="50"/>
      <c r="Z9" s="46" t="n">
        <v>23196187</v>
      </c>
      <c r="AA9" s="37" t="n">
        <v>104716.4</v>
      </c>
      <c r="AB9" s="59" t="n">
        <v>36553.6</v>
      </c>
      <c r="AC9" s="51" t="s">
        <v>99</v>
      </c>
      <c r="AD9" s="39" t="n">
        <f aca="false">AB9/100*40</f>
        <v>14621.44</v>
      </c>
      <c r="AE9" s="40" t="n">
        <f aca="false">AD9/100*50</f>
        <v>7310.72</v>
      </c>
      <c r="AF9" s="41" t="s">
        <v>100</v>
      </c>
      <c r="AG9" s="40" t="n">
        <f aca="false">AD9/100*35</f>
        <v>5117.5</v>
      </c>
      <c r="AH9" s="41" t="s">
        <v>101</v>
      </c>
      <c r="AI9" s="40" t="n">
        <f aca="false">AD9-AE9-AG9</f>
        <v>2193.22</v>
      </c>
      <c r="AJ9" s="41" t="s">
        <v>102</v>
      </c>
      <c r="AK9" s="42"/>
    </row>
    <row r="10" s="43" customFormat="true" ht="119.25" hidden="false" customHeight="true" outlineLevel="0" collapsed="false">
      <c r="A10" s="22" t="n">
        <v>4</v>
      </c>
      <c r="B10" s="60" t="n">
        <v>65772</v>
      </c>
      <c r="C10" s="61" t="s">
        <v>103</v>
      </c>
      <c r="D10" s="55" t="s">
        <v>104</v>
      </c>
      <c r="E10" s="62" t="s">
        <v>105</v>
      </c>
      <c r="F10" s="44" t="s">
        <v>106</v>
      </c>
      <c r="G10" s="44" t="s">
        <v>107</v>
      </c>
      <c r="H10" s="44" t="s">
        <v>108</v>
      </c>
      <c r="I10" s="62" t="s">
        <v>105</v>
      </c>
      <c r="J10" s="44" t="s">
        <v>106</v>
      </c>
      <c r="K10" s="44" t="s">
        <v>107</v>
      </c>
      <c r="L10" s="44" t="s">
        <v>108</v>
      </c>
      <c r="M10" s="45" t="s">
        <v>109</v>
      </c>
      <c r="N10" s="46" t="s">
        <v>110</v>
      </c>
      <c r="O10" s="63" t="s">
        <v>111</v>
      </c>
      <c r="P10" s="30" t="s">
        <v>112</v>
      </c>
      <c r="Q10" s="46" t="s">
        <v>113</v>
      </c>
      <c r="R10" s="64" t="s">
        <v>114</v>
      </c>
      <c r="S10" s="32" t="s">
        <v>115</v>
      </c>
      <c r="T10" s="65"/>
      <c r="U10" s="49"/>
      <c r="V10" s="35" t="n">
        <v>45785</v>
      </c>
      <c r="W10" s="35" t="s">
        <v>116</v>
      </c>
      <c r="X10" s="23"/>
      <c r="Y10" s="28" t="s">
        <v>117</v>
      </c>
      <c r="Z10" s="46" t="n">
        <v>23195965</v>
      </c>
      <c r="AA10" s="37" t="n">
        <v>247170</v>
      </c>
      <c r="AB10" s="37" t="n">
        <v>116835</v>
      </c>
      <c r="AC10" s="66" t="n">
        <v>869756</v>
      </c>
      <c r="AD10" s="39" t="n">
        <f aca="false">AB10/100*40</f>
        <v>46734</v>
      </c>
      <c r="AE10" s="40" t="n">
        <f aca="false">AD10/100*50</f>
        <v>23367</v>
      </c>
      <c r="AF10" s="41" t="s">
        <v>118</v>
      </c>
      <c r="AG10" s="40" t="n">
        <f aca="false">AD10/100*35</f>
        <v>16356.9</v>
      </c>
      <c r="AH10" s="52" t="s">
        <v>119</v>
      </c>
      <c r="AI10" s="40" t="n">
        <f aca="false">AD10-AE10-AG10</f>
        <v>7010.1</v>
      </c>
      <c r="AJ10" s="41" t="s">
        <v>120</v>
      </c>
      <c r="AK10" s="42"/>
    </row>
    <row r="11" s="70" customFormat="true" ht="124.5" hidden="false" customHeight="true" outlineLevel="0" collapsed="false">
      <c r="A11" s="22" t="n">
        <v>5</v>
      </c>
      <c r="B11" s="60" t="n">
        <v>65469</v>
      </c>
      <c r="C11" s="61" t="s">
        <v>121</v>
      </c>
      <c r="D11" s="55" t="s">
        <v>122</v>
      </c>
      <c r="E11" s="62" t="s">
        <v>123</v>
      </c>
      <c r="F11" s="44" t="s">
        <v>124</v>
      </c>
      <c r="G11" s="44" t="s">
        <v>125</v>
      </c>
      <c r="H11" s="44" t="s">
        <v>45</v>
      </c>
      <c r="I11" s="62" t="s">
        <v>126</v>
      </c>
      <c r="J11" s="44" t="s">
        <v>124</v>
      </c>
      <c r="K11" s="44" t="s">
        <v>125</v>
      </c>
      <c r="L11" s="44" t="s">
        <v>45</v>
      </c>
      <c r="M11" s="45" t="s">
        <v>127</v>
      </c>
      <c r="N11" s="46" t="s">
        <v>128</v>
      </c>
      <c r="O11" s="67" t="s">
        <v>129</v>
      </c>
      <c r="P11" s="30" t="s">
        <v>130</v>
      </c>
      <c r="Q11" s="68" t="s">
        <v>131</v>
      </c>
      <c r="R11" s="68" t="s">
        <v>132</v>
      </c>
      <c r="S11" s="32" t="s">
        <v>133</v>
      </c>
      <c r="T11" s="69"/>
      <c r="V11" s="35" t="n">
        <v>45847</v>
      </c>
      <c r="W11" s="35" t="s">
        <v>134</v>
      </c>
      <c r="X11" s="23"/>
      <c r="Y11" s="28" t="s">
        <v>135</v>
      </c>
      <c r="Z11" s="46" t="n">
        <v>23195952</v>
      </c>
      <c r="AA11" s="37" t="n">
        <v>202046.43</v>
      </c>
      <c r="AB11" s="37" t="n">
        <v>99823.22</v>
      </c>
      <c r="AC11" s="66" t="n">
        <v>974575</v>
      </c>
      <c r="AD11" s="71" t="n">
        <f aca="false">AB11/100*40</f>
        <v>39929.29</v>
      </c>
      <c r="AE11" s="40" t="n">
        <f aca="false">AD11/100*50-0.01</f>
        <v>19964.64</v>
      </c>
      <c r="AF11" s="41" t="s">
        <v>136</v>
      </c>
      <c r="AG11" s="40" t="n">
        <f aca="false">AD11/100*35</f>
        <v>13975.25</v>
      </c>
      <c r="AH11" s="41" t="s">
        <v>137</v>
      </c>
      <c r="AI11" s="40" t="n">
        <f aca="false">AD11-AE11-AG11</f>
        <v>5989.4</v>
      </c>
      <c r="AJ11" s="41" t="s">
        <v>138</v>
      </c>
      <c r="AK11" s="72"/>
    </row>
    <row r="12" s="70" customFormat="true" ht="15" hidden="false" customHeight="false" outlineLevel="0" collapsed="false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4" t="n">
        <f aca="false">SUM(AD7:AD11)</f>
        <v>157236.93</v>
      </c>
      <c r="AE12" s="74" t="n">
        <f aca="false">SUM(AE7:AE11)</f>
        <v>78618.46</v>
      </c>
      <c r="AF12" s="75"/>
      <c r="AG12" s="74" t="n">
        <f aca="false">SUM(AG7:AG11)</f>
        <v>55032.92</v>
      </c>
      <c r="AH12" s="76"/>
      <c r="AI12" s="74" t="n">
        <f aca="false">SUM(AI7:AI11)</f>
        <v>23585.55</v>
      </c>
      <c r="AJ12" s="77"/>
      <c r="AK12" s="72"/>
    </row>
    <row r="13" s="70" customFormat="true" ht="15" hidden="false" customHeight="false" outlineLevel="0" collapsed="false">
      <c r="B13" s="1"/>
      <c r="C13" s="2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4"/>
      <c r="W13" s="4"/>
      <c r="X13" s="4"/>
      <c r="Y13" s="4"/>
      <c r="Z13" s="4"/>
      <c r="AA13" s="3"/>
      <c r="AB13" s="3"/>
      <c r="AC13" s="3"/>
      <c r="AK13" s="78"/>
    </row>
    <row r="14" s="70" customFormat="true" ht="15" hidden="false" customHeight="false" outlineLevel="0" collapsed="false">
      <c r="B14" s="1"/>
      <c r="C14" s="2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4"/>
      <c r="W14" s="4"/>
      <c r="X14" s="4"/>
      <c r="Y14" s="4"/>
      <c r="Z14" s="4"/>
      <c r="AA14" s="3"/>
      <c r="AB14" s="3"/>
      <c r="AC14" s="3"/>
      <c r="AD14" s="79"/>
      <c r="AE14" s="79"/>
      <c r="AF14" s="79"/>
      <c r="AG14" s="79"/>
      <c r="AH14" s="79"/>
      <c r="AI14" s="79"/>
      <c r="AJ14" s="80"/>
    </row>
    <row r="15" s="70" customFormat="true" ht="15" hidden="false" customHeight="false" outlineLevel="0" collapsed="false">
      <c r="B15" s="1"/>
      <c r="C15" s="2"/>
      <c r="D15" s="3" t="s">
        <v>3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4"/>
      <c r="W15" s="4"/>
      <c r="X15" s="4"/>
      <c r="Y15" s="4"/>
      <c r="Z15" s="4"/>
      <c r="AA15" s="3"/>
      <c r="AB15" s="3"/>
      <c r="AC15" s="3"/>
    </row>
    <row r="16" s="70" customFormat="true" ht="15" hidden="false" customHeight="false" outlineLevel="0" collapsed="false">
      <c r="B16" s="1"/>
      <c r="C16" s="2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4"/>
      <c r="W16" s="4"/>
      <c r="X16" s="4"/>
      <c r="Y16" s="4"/>
      <c r="Z16" s="4"/>
      <c r="AA16" s="3"/>
      <c r="AB16" s="3"/>
      <c r="AC16" s="3"/>
    </row>
    <row r="17" s="70" customFormat="true" ht="15" hidden="false" customHeight="false" outlineLevel="0" collapsed="false">
      <c r="B17" s="1"/>
      <c r="C17" s="2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4"/>
      <c r="W17" s="4"/>
      <c r="X17" s="4"/>
      <c r="Y17" s="4"/>
      <c r="Z17" s="4"/>
      <c r="AA17" s="3"/>
      <c r="AB17" s="3"/>
      <c r="AC17" s="3"/>
      <c r="AF17" s="81"/>
    </row>
    <row r="18" s="70" customFormat="true" ht="15" hidden="false" customHeight="false" outlineLevel="0" collapsed="false">
      <c r="B18" s="1"/>
      <c r="C18" s="2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4"/>
      <c r="W18" s="4"/>
      <c r="X18" s="4"/>
      <c r="Y18" s="4"/>
      <c r="Z18" s="4"/>
      <c r="AA18" s="3"/>
      <c r="AB18" s="3"/>
      <c r="AC18" s="3"/>
    </row>
    <row r="19" s="70" customFormat="true" ht="15" hidden="false" customHeight="false" outlineLevel="0" collapsed="false">
      <c r="B19" s="1"/>
      <c r="C19" s="2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4"/>
      <c r="W19" s="4"/>
      <c r="X19" s="4"/>
      <c r="Y19" s="4"/>
      <c r="Z19" s="4"/>
      <c r="AA19" s="3"/>
      <c r="AB19" s="3"/>
      <c r="AC19" s="3"/>
    </row>
  </sheetData>
  <mergeCells count="11">
    <mergeCell ref="A1:AK1"/>
    <mergeCell ref="AE3:AJ3"/>
    <mergeCell ref="AE4:AF4"/>
    <mergeCell ref="AG4:AH4"/>
    <mergeCell ref="AI4:AJ4"/>
    <mergeCell ref="E5:H5"/>
    <mergeCell ref="I5:L5"/>
    <mergeCell ref="AE5:AF5"/>
    <mergeCell ref="AG5:AH5"/>
    <mergeCell ref="AI5:AJ5"/>
    <mergeCell ref="A12:AC12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8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  <Company>Regione Marche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2017-03-28T11:34:14Z</dcterms:created>
  <dc:creator>Emanuele Petrini</dc:creator>
  <dc:description/>
  <dc:language>it-IT</dc:language>
  <cp:lastModifiedBy>Marina Mangialardo</cp:lastModifiedBy>
  <cp:lastPrinted>2025-03-13T13:56:52Z</cp:lastPrinted>
  <dcterms:modified xsi:type="dcterms:W3CDTF">2025-03-18T11:20:17Z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